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00" tabRatio="747" activeTab="0"/>
  </bookViews>
  <sheets>
    <sheet name="002" sheetId="1" r:id="rId1"/>
  </sheets>
  <definedNames>
    <definedName name="_xlnm.Print_Area" localSheetId="0">'002'!$A$1:$BC$112</definedName>
  </definedNames>
  <calcPr fullCalcOnLoad="1"/>
</workbook>
</file>

<file path=xl/sharedStrings.xml><?xml version="1.0" encoding="utf-8"?>
<sst xmlns="http://schemas.openxmlformats.org/spreadsheetml/2006/main" count="198" uniqueCount="159">
  <si>
    <t>ART.</t>
  </si>
  <si>
    <t>P-1066</t>
  </si>
  <si>
    <t>P-942</t>
  </si>
  <si>
    <t>P-1071</t>
  </si>
  <si>
    <t>P-367</t>
  </si>
  <si>
    <t>P-680</t>
  </si>
  <si>
    <t>P-670</t>
  </si>
  <si>
    <t>P-2160</t>
  </si>
  <si>
    <t>P-1190</t>
  </si>
  <si>
    <t>P-1110</t>
  </si>
  <si>
    <t>S-942/D</t>
  </si>
  <si>
    <t>S-1066</t>
  </si>
  <si>
    <t>S-1071</t>
  </si>
  <si>
    <t>S/367</t>
  </si>
  <si>
    <t>S-1190</t>
  </si>
  <si>
    <t>P-1071/GEL</t>
  </si>
  <si>
    <t>P-213/WR*</t>
  </si>
  <si>
    <t>P-2160/RWS*</t>
  </si>
  <si>
    <t>P-507/WS***</t>
  </si>
  <si>
    <t>P-541/WS*</t>
  </si>
  <si>
    <t>P-545/WS-TU*</t>
  </si>
  <si>
    <t>P-545/WS-SU*</t>
  </si>
  <si>
    <t>P-1205-I/WS***</t>
  </si>
  <si>
    <t>P-591/WS***</t>
  </si>
  <si>
    <t>P-575WS***</t>
  </si>
  <si>
    <t>P-722/WS***</t>
  </si>
  <si>
    <t>P-507/W*</t>
  </si>
  <si>
    <t>S-1071/GEL</t>
  </si>
  <si>
    <t>P-956/30</t>
  </si>
  <si>
    <t>FULL-CUSTOM TEAM CLOTHING</t>
  </si>
  <si>
    <t>Our design department is available to assist you with the creation of your unique full-custom apparel. Please send us your original logos or, if possible, the drowings (Vectorial format - Free hand or Illustrator) via cd or e.mail. To give you a safer and more efficient service, please send us samples of your older version of custom team clothing, whenever available.</t>
  </si>
  <si>
    <t>ARTWORKS</t>
  </si>
  <si>
    <t xml:space="preserve">Sh/sleeve jersey, same design front and back and same left and right sleeve (oriz. Logo) or complete side band at the ankle for tights. </t>
  </si>
  <si>
    <t>Complete short sleeve jersey</t>
  </si>
  <si>
    <t>Complete long sleeve jersey or jacket art. 507/WS</t>
  </si>
  <si>
    <t>Type A cm 90 x 140</t>
  </si>
  <si>
    <t>Type B cm 118 x 144</t>
  </si>
  <si>
    <t>Type K cm 140 x 180</t>
  </si>
  <si>
    <t>Type C cm 50 x 70</t>
  </si>
  <si>
    <t>PRICE FULL-CUSTOM CLOTHING</t>
  </si>
  <si>
    <t>DESCRIPTION</t>
  </si>
  <si>
    <t>30 to 60 pcs.</t>
  </si>
  <si>
    <t>61 to 100 pcs.</t>
  </si>
  <si>
    <t>+ 101 pcs.</t>
  </si>
  <si>
    <t>Short sleeve jersey Tilux Active fabric 40% polyamide 60% pes. Three back pockets, zipper cm. 14.</t>
  </si>
  <si>
    <t>1/2 colors</t>
  </si>
  <si>
    <t>3/4 colors</t>
  </si>
  <si>
    <t>5/6 colors</t>
  </si>
  <si>
    <r>
      <t xml:space="preserve">Bibshorts, fabric 80% polyamide 20% elastan. </t>
    </r>
    <r>
      <rPr>
        <b/>
        <sz val="8"/>
        <rFont val="Arial"/>
        <family val="2"/>
      </rPr>
      <t xml:space="preserve">Coolmax Techno Comfort </t>
    </r>
    <r>
      <rPr>
        <sz val="8"/>
        <rFont val="Arial"/>
        <family val="2"/>
      </rPr>
      <t>padding. Printed side band.</t>
    </r>
  </si>
  <si>
    <r>
      <t xml:space="preserve">Bibshorts w/rimmed bibs, fabric 80% polyamyide 20% lycra. </t>
    </r>
    <r>
      <rPr>
        <b/>
        <sz val="8"/>
        <rFont val="Arial"/>
        <family val="2"/>
      </rPr>
      <t>Top</t>
    </r>
    <r>
      <rPr>
        <sz val="8"/>
        <rFont val="Arial"/>
        <family val="2"/>
      </rPr>
      <t xml:space="preserve"> padding. Printed side band.</t>
    </r>
  </si>
  <si>
    <r>
      <t xml:space="preserve">Bibshorts w/rimmed bibs, fabric 80% polyamyide 20% lycra. Inner padding </t>
    </r>
    <r>
      <rPr>
        <b/>
        <sz val="8"/>
        <rFont val="Arial"/>
        <family val="2"/>
      </rPr>
      <t>Twist gel</t>
    </r>
    <r>
      <rPr>
        <sz val="8"/>
        <rFont val="Arial"/>
        <family val="2"/>
      </rPr>
      <t>. Printed side band.</t>
    </r>
  </si>
  <si>
    <t xml:space="preserve">Racing gloves with antisliding palm and filling. Outer face made of printed Lycra net. </t>
  </si>
  <si>
    <t>Fleecy arm-warmer printed in transfer.</t>
  </si>
  <si>
    <t>Fleecy leg-warmer printed in transfer.</t>
  </si>
  <si>
    <t>15 to 25 pcs.</t>
  </si>
  <si>
    <t>Long sleeve jersey warm Jumper fabric. Full zip or zipper cm. 30. Three back pockets.</t>
  </si>
  <si>
    <t>Sleeveless jersey Tilux Active fabric. Zipper cm30, three back pockets.</t>
  </si>
  <si>
    <t>Short sleeve windjersey, zipper cm. 30. Front in Windstopper Uphill*, back in light Tilux Active.</t>
  </si>
  <si>
    <t>Long sleeve windjersey, full zipper. Front in Windstopper Uphill*, back in warm Tilux Active.</t>
  </si>
  <si>
    <r>
      <t xml:space="preserve">Bibtights thermofleece with printed side band at the knee.  </t>
    </r>
    <r>
      <rPr>
        <b/>
        <sz val="8"/>
        <rFont val="Arial"/>
        <family val="2"/>
      </rPr>
      <t xml:space="preserve">Coolmax Techno Comfort </t>
    </r>
    <r>
      <rPr>
        <sz val="8"/>
        <rFont val="Arial"/>
        <family val="2"/>
      </rPr>
      <t>padding.</t>
    </r>
  </si>
  <si>
    <r>
      <t xml:space="preserve">Bibknickers  thermofleece with printed side band at the knee.  </t>
    </r>
    <r>
      <rPr>
        <b/>
        <sz val="8"/>
        <rFont val="Arial"/>
        <family val="2"/>
      </rPr>
      <t xml:space="preserve">Coolmax Techno Comfort </t>
    </r>
    <r>
      <rPr>
        <sz val="8"/>
        <rFont val="Arial"/>
        <family val="2"/>
      </rPr>
      <t>padding.</t>
    </r>
  </si>
  <si>
    <t>Zipper cm. 30</t>
  </si>
  <si>
    <t>SEMI-CUSTOM TEAM CLOTHING</t>
  </si>
  <si>
    <t>Printing the logos of your sponsors in one of our clothing templates, you can avoid the artwork costs and reduce the minimum to 15 pieces .</t>
  </si>
  <si>
    <t>26 to 50 pcs.</t>
  </si>
  <si>
    <t>+ 51 pcs.</t>
  </si>
  <si>
    <t xml:space="preserve">Short sleeve jersey, Tilux Active fabric 40% poliam. 60% pes. Three back pockets, zipper cm. 14. Printing six logos on: front, back, sides and shoulders. </t>
  </si>
  <si>
    <r>
      <t xml:space="preserve">Bibshorts, fabric 80% polyamide 20% elastan. </t>
    </r>
    <r>
      <rPr>
        <b/>
        <sz val="8"/>
        <rFont val="Arial"/>
        <family val="2"/>
      </rPr>
      <t>Coolmax Techno Comfort</t>
    </r>
    <r>
      <rPr>
        <sz val="8"/>
        <rFont val="Arial"/>
        <family val="2"/>
      </rPr>
      <t xml:space="preserve"> padding. Printed side bands with your logos.</t>
    </r>
  </si>
  <si>
    <r>
      <t xml:space="preserve">Bibshorts with rimmed bibs, fabric 80% polyamide 20% elastan. </t>
    </r>
    <r>
      <rPr>
        <b/>
        <sz val="8"/>
        <rFont val="Arial"/>
        <family val="2"/>
      </rPr>
      <t>Top</t>
    </r>
    <r>
      <rPr>
        <sz val="8"/>
        <rFont val="Arial"/>
        <family val="2"/>
      </rPr>
      <t xml:space="preserve"> padding. Printed side bands with your logos.</t>
    </r>
  </si>
  <si>
    <r>
      <t xml:space="preserve">Bibshorts with rimmed bibs, fabric 80% polyamide 20% elastan. </t>
    </r>
    <r>
      <rPr>
        <b/>
        <sz val="8"/>
        <rFont val="Arial"/>
        <family val="2"/>
      </rPr>
      <t>Twist gel</t>
    </r>
    <r>
      <rPr>
        <sz val="8"/>
        <rFont val="Arial"/>
        <family val="2"/>
      </rPr>
      <t xml:space="preserve"> padding. Printed side bands with your logos.</t>
    </r>
  </si>
  <si>
    <r>
      <t xml:space="preserve">Bibtights thermofleece. </t>
    </r>
    <r>
      <rPr>
        <b/>
        <sz val="8"/>
        <rFont val="Arial"/>
        <family val="2"/>
      </rPr>
      <t>Coolmax Techno Comfort</t>
    </r>
    <r>
      <rPr>
        <sz val="8"/>
        <rFont val="Arial"/>
        <family val="2"/>
      </rPr>
      <t xml:space="preserve"> padding. Printed side band with your logos at the knee.</t>
    </r>
  </si>
  <si>
    <t>EXTRA CHARGE FOR  ADDITIONAL PRINTED LOGOS:</t>
  </si>
  <si>
    <t>Artwork  type D cm 20x30</t>
  </si>
  <si>
    <r>
      <t>Transfer or thermoplastic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artwork cost only for logos with white background</t>
    </r>
  </si>
  <si>
    <t>Cost for each additional transfer of thermoplastic logos to print</t>
  </si>
  <si>
    <t>Fabric shield with single color logo</t>
  </si>
  <si>
    <t>S-2160</t>
  </si>
  <si>
    <t xml:space="preserve">Long  sleeve jersey, Jumper fabric. Full zip or 30 cm. Solid color sleeves from elbow to wrist. Printing six logos on: front, back, sides and shoulders. </t>
  </si>
  <si>
    <t>P-band</t>
  </si>
  <si>
    <t>Min. 30 pcs.</t>
  </si>
  <si>
    <t>Bandana printed in transfer</t>
  </si>
  <si>
    <t>Side band for shorts and summer gloves, or covershoes and winter gloves or bandana</t>
  </si>
  <si>
    <t>S-760/TA</t>
  </si>
  <si>
    <t>S/s Skin-suit with back pockets in lycra. Top padding.</t>
  </si>
  <si>
    <t>S-760/S-TA</t>
  </si>
  <si>
    <t>S/s Skin-suit without back pockets in lycra. Top padding.</t>
  </si>
  <si>
    <t>S-541/WS*</t>
  </si>
  <si>
    <t>S-545/WS-TU*</t>
  </si>
  <si>
    <t>S-545/WS-SU*</t>
  </si>
  <si>
    <r>
      <t>Windstopper</t>
    </r>
    <r>
      <rPr>
        <sz val="8"/>
        <rFont val="Arial"/>
        <family val="2"/>
      </rPr>
      <t xml:space="preserve"> Tornado*** bibtights (only with artwork for bibshorts with straight side band at the knee).  </t>
    </r>
    <r>
      <rPr>
        <b/>
        <sz val="8"/>
        <rFont val="Arial"/>
        <family val="2"/>
      </rPr>
      <t xml:space="preserve">Coolmax Techno Comfort </t>
    </r>
    <r>
      <rPr>
        <sz val="8"/>
        <rFont val="Arial"/>
        <family val="2"/>
      </rPr>
      <t>padding.</t>
    </r>
  </si>
  <si>
    <r>
      <t>Windstoppe</t>
    </r>
    <r>
      <rPr>
        <sz val="8"/>
        <rFont val="Arial"/>
        <family val="2"/>
      </rPr>
      <t>r Tornado*** gloves.</t>
    </r>
  </si>
  <si>
    <r>
      <t>Windstopper</t>
    </r>
    <r>
      <rPr>
        <sz val="8"/>
        <rFont val="Arial"/>
        <family val="2"/>
      </rPr>
      <t xml:space="preserve"> Tornado*** booties.</t>
    </r>
  </si>
  <si>
    <r>
      <t>Windstopper</t>
    </r>
    <r>
      <rPr>
        <sz val="8"/>
        <rFont val="Arial"/>
        <family val="2"/>
      </rPr>
      <t xml:space="preserve"> Tornado*** cover-ears.</t>
    </r>
  </si>
  <si>
    <t>P-507/BW</t>
  </si>
  <si>
    <r>
      <t xml:space="preserve">Breeze-wall </t>
    </r>
    <r>
      <rPr>
        <sz val="8"/>
        <rFont val="Arial"/>
        <family val="2"/>
      </rPr>
      <t>jacket, printed.</t>
    </r>
  </si>
  <si>
    <t>P-541/BW</t>
  </si>
  <si>
    <r>
      <t xml:space="preserve">Light Breeze-wall </t>
    </r>
    <r>
      <rPr>
        <sz val="8"/>
        <rFont val="Arial"/>
        <family val="2"/>
      </rPr>
      <t>vest, printed.</t>
    </r>
  </si>
  <si>
    <t>P-545/BW-TU</t>
  </si>
  <si>
    <r>
      <t xml:space="preserve">Light Breeze-wall </t>
    </r>
    <r>
      <rPr>
        <sz val="8"/>
        <rFont val="Arial"/>
        <family val="2"/>
      </rPr>
      <t xml:space="preserve"> vest with solid color mesh on the back.</t>
    </r>
  </si>
  <si>
    <t>P-545/BW-SU</t>
  </si>
  <si>
    <r>
      <t xml:space="preserve">Light Breeze-wall </t>
    </r>
    <r>
      <rPr>
        <sz val="8"/>
        <rFont val="Arial"/>
        <family val="2"/>
      </rPr>
      <t xml:space="preserve"> vest with printed mesh on the back.</t>
    </r>
  </si>
  <si>
    <t>P-1205-I/BW</t>
  </si>
  <si>
    <r>
      <t>Breeze-wall</t>
    </r>
    <r>
      <rPr>
        <sz val="8"/>
        <rFont val="Arial"/>
        <family val="2"/>
      </rPr>
      <t xml:space="preserve"> bibtights (only with artwork for bibshorts with straight side band at the knee).  </t>
    </r>
    <r>
      <rPr>
        <b/>
        <sz val="8"/>
        <rFont val="Arial"/>
        <family val="2"/>
      </rPr>
      <t xml:space="preserve">Coolmax Techno Comfort </t>
    </r>
    <r>
      <rPr>
        <sz val="8"/>
        <rFont val="Arial"/>
        <family val="2"/>
      </rPr>
      <t>padding.</t>
    </r>
  </si>
  <si>
    <t>P-591/BW</t>
  </si>
  <si>
    <r>
      <t>Breeze-wall</t>
    </r>
    <r>
      <rPr>
        <sz val="8"/>
        <rFont val="Arial"/>
        <family val="2"/>
      </rPr>
      <t xml:space="preserve"> gloves.</t>
    </r>
  </si>
  <si>
    <t>P-575/BW</t>
  </si>
  <si>
    <r>
      <t>Breeze-wall</t>
    </r>
    <r>
      <rPr>
        <sz val="8"/>
        <rFont val="Arial"/>
        <family val="2"/>
      </rPr>
      <t xml:space="preserve"> booties.</t>
    </r>
  </si>
  <si>
    <t>P-722/BW</t>
  </si>
  <si>
    <r>
      <t>Breeze-wall</t>
    </r>
    <r>
      <rPr>
        <sz val="8"/>
        <rFont val="Arial"/>
        <family val="2"/>
      </rPr>
      <t xml:space="preserve"> cover-ears.</t>
    </r>
  </si>
  <si>
    <t>P-332/GAM-SU</t>
  </si>
  <si>
    <r>
      <t>Gamex</t>
    </r>
    <r>
      <rPr>
        <sz val="8"/>
        <rFont val="Arial"/>
        <family val="2"/>
      </rPr>
      <t xml:space="preserve"> Jacket. Printed.</t>
    </r>
  </si>
  <si>
    <t>P-545/GAM-TU</t>
  </si>
  <si>
    <r>
      <t>Gamex</t>
    </r>
    <r>
      <rPr>
        <sz val="8"/>
        <rFont val="Arial"/>
        <family val="2"/>
      </rPr>
      <t xml:space="preserve"> vest, printed on the front, with solid color mesh on the back.</t>
    </r>
  </si>
  <si>
    <t>P-545/GAM-SU</t>
  </si>
  <si>
    <r>
      <t>Gamex</t>
    </r>
    <r>
      <rPr>
        <sz val="8"/>
        <rFont val="Arial"/>
        <family val="2"/>
      </rPr>
      <t xml:space="preserve"> vest, printed on the front, with printed  mesh on the back.</t>
    </r>
  </si>
  <si>
    <t>P-332/PES-SU</t>
  </si>
  <si>
    <t>Jacket 100% polyester fabric, printed.</t>
  </si>
  <si>
    <t>P-760/TA</t>
  </si>
  <si>
    <t>Short sleeve skinsuit with back pockets</t>
  </si>
  <si>
    <t>P-760/S-TA</t>
  </si>
  <si>
    <t>Short sleeve skinsuit without back pockets</t>
  </si>
  <si>
    <t>P-760/ML-TA</t>
  </si>
  <si>
    <t>Long sleeve skinsuit with back pockets</t>
  </si>
  <si>
    <t>P-760/ML-S-TA</t>
  </si>
  <si>
    <t>Long sleeve skinsuit without back pockets</t>
  </si>
  <si>
    <t>Extracharge to switch to different zipper on art. 942 e 213/WR. Eur:</t>
  </si>
  <si>
    <t>Zip cm. 75</t>
  </si>
  <si>
    <t>Extracharge for white mesh braces (no pocket) on bibshorts</t>
  </si>
  <si>
    <t>P-70/EL-BSU</t>
  </si>
  <si>
    <r>
      <t xml:space="preserve">Shorts CX W/O bibs. Elastic gripper. </t>
    </r>
    <r>
      <rPr>
        <b/>
        <sz val="8"/>
        <rFont val="Arial"/>
        <family val="2"/>
      </rPr>
      <t>TOP</t>
    </r>
    <r>
      <rPr>
        <sz val="8"/>
        <rFont val="Arial"/>
        <family val="2"/>
      </rPr>
      <t xml:space="preserve"> chamois</t>
    </r>
  </si>
  <si>
    <t>P-70/ESU-GEL</t>
  </si>
  <si>
    <r>
      <t xml:space="preserve">Shorts CX W/O bibs. Elastic gripper. Internal </t>
    </r>
    <r>
      <rPr>
        <b/>
        <sz val="8"/>
        <rFont val="Arial"/>
        <family val="2"/>
      </rPr>
      <t xml:space="preserve">Twist Gel </t>
    </r>
    <r>
      <rPr>
        <sz val="8"/>
        <rFont val="Arial"/>
        <family val="2"/>
      </rPr>
      <t>padding</t>
    </r>
  </si>
  <si>
    <t>Racing gloves. Outer face made of printed Lycra net with your logos.</t>
  </si>
  <si>
    <t>S-507/BW</t>
  </si>
  <si>
    <t>S-541/BW</t>
  </si>
  <si>
    <t>S-545/BW-TU</t>
  </si>
  <si>
    <t>S-545/BW-SU</t>
  </si>
  <si>
    <t>Artwork 1color $</t>
  </si>
  <si>
    <t>Artwork 2 colors $</t>
  </si>
  <si>
    <t>Artwork 3 colors $</t>
  </si>
  <si>
    <t>Artwork 4 colors $</t>
  </si>
  <si>
    <t>Artwork 5 colors $</t>
  </si>
  <si>
    <t>Artwork 6 colors $</t>
  </si>
  <si>
    <t>$</t>
  </si>
  <si>
    <t>Over 51 pcs.</t>
  </si>
  <si>
    <r>
      <t>Windstopper</t>
    </r>
    <r>
      <rPr>
        <sz val="8"/>
        <rFont val="Arial"/>
        <family val="2"/>
      </rPr>
      <t xml:space="preserve"> PIZ Buin*** jacket.</t>
    </r>
  </si>
  <si>
    <r>
      <t>Windstopper</t>
    </r>
    <r>
      <rPr>
        <sz val="8"/>
        <rFont val="Arial"/>
        <family val="2"/>
      </rPr>
      <t xml:space="preserve"> Corsa * jacket.</t>
    </r>
  </si>
  <si>
    <r>
      <t>Windstopper</t>
    </r>
    <r>
      <rPr>
        <sz val="8"/>
        <rFont val="Arial"/>
        <family val="2"/>
      </rPr>
      <t xml:space="preserve"> Trofeo* jacket.</t>
    </r>
  </si>
  <si>
    <r>
      <t>Windstopper</t>
    </r>
    <r>
      <rPr>
        <sz val="8"/>
        <rFont val="Arial"/>
        <family val="2"/>
      </rPr>
      <t xml:space="preserve"> Trofeo* vest.</t>
    </r>
  </si>
  <si>
    <r>
      <t>Windstopper</t>
    </r>
    <r>
      <rPr>
        <sz val="8"/>
        <rFont val="Arial"/>
        <family val="2"/>
      </rPr>
      <t xml:space="preserve"> Trofeo* vest with solid color mesh on the back.</t>
    </r>
  </si>
  <si>
    <r>
      <t>Windstopper</t>
    </r>
    <r>
      <rPr>
        <sz val="8"/>
        <rFont val="Arial"/>
        <family val="2"/>
      </rPr>
      <t xml:space="preserve"> Trofeo* vest with printed mesh on the back.</t>
    </r>
  </si>
  <si>
    <t>(RETAIL - GST inclusive)</t>
  </si>
  <si>
    <t>30 pieces</t>
  </si>
  <si>
    <t>50 pieces</t>
  </si>
  <si>
    <t>75 pieces</t>
  </si>
  <si>
    <t>200 pieces</t>
  </si>
  <si>
    <t>101 pieces</t>
  </si>
  <si>
    <t>Setup Costs</t>
  </si>
  <si>
    <t>PHIL JOHNSTON - MUGGACINNOS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</si>
</sst>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_-* #,##0.0_-;\-* #,##0.0_-;_-* &quot;-&quot;_-;_-@_-"/>
    <numFmt numFmtId="177" formatCode="_-* #,##0.00_-;\-* #,##0.00_-;_-* &quot;-&quot;_-;_-@_-"/>
    <numFmt numFmtId="178" formatCode="[$ITL]\ #,##0"/>
    <numFmt numFmtId="179" formatCode="#,##0.0;\-#,##0.0"/>
    <numFmt numFmtId="180" formatCode="#,##0.0"/>
    <numFmt numFmtId="181" formatCode="_-[$_-2]\ * #,##0.00_-;\-[$_-2]\ * #,##0.00_-;_-[$_-2]\ * &quot;-&quot;??_-"/>
    <numFmt numFmtId="182" formatCode="_-* #,##0.0_-;\-* #,##0.0_-;_-* &quot;-&quot;??_-;_-@_-"/>
    <numFmt numFmtId="183" formatCode="_-* #,##0_-;\-* #,##0_-;_-* &quot;-&quot;??_-;_-@_-"/>
    <numFmt numFmtId="184" formatCode="#,##0.000"/>
    <numFmt numFmtId="185" formatCode="0.0"/>
    <numFmt numFmtId="186" formatCode="0.000"/>
    <numFmt numFmtId="187" formatCode="&quot;$&quot;#,##0.00"/>
  </numFmts>
  <fonts count="1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7" fontId="1" fillId="0" borderId="0" xfId="16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NumberFormat="1" applyFont="1" applyBorder="1" applyAlignment="1">
      <alignment horizontal="right" vertical="center"/>
    </xf>
    <xf numFmtId="37" fontId="1" fillId="0" borderId="4" xfId="16" applyNumberFormat="1" applyFont="1" applyBorder="1" applyAlignment="1">
      <alignment horizontal="right" vertical="center"/>
    </xf>
    <xf numFmtId="37" fontId="1" fillId="0" borderId="5" xfId="16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39" fontId="4" fillId="0" borderId="1" xfId="16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7" fontId="4" fillId="0" borderId="0" xfId="16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15" xfId="0" applyFont="1" applyBorder="1" applyAlignment="1">
      <alignment vertical="center"/>
    </xf>
    <xf numFmtId="0" fontId="1" fillId="2" borderId="0" xfId="0" applyFont="1" applyFill="1" applyBorder="1" applyAlignment="1">
      <alignment/>
    </xf>
    <xf numFmtId="0" fontId="1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/>
    </xf>
    <xf numFmtId="177" fontId="4" fillId="0" borderId="6" xfId="16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16" applyNumberFormat="1" applyFont="1" applyBorder="1" applyAlignment="1">
      <alignment horizontal="right" vertical="center" wrapText="1"/>
    </xf>
    <xf numFmtId="177" fontId="4" fillId="0" borderId="23" xfId="16" applyNumberFormat="1" applyFont="1" applyBorder="1" applyAlignment="1">
      <alignment horizontal="right" vertical="center" wrapText="1"/>
    </xf>
    <xf numFmtId="177" fontId="4" fillId="0" borderId="24" xfId="16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177" fontId="4" fillId="0" borderId="27" xfId="16" applyNumberFormat="1" applyFont="1" applyBorder="1" applyAlignment="1">
      <alignment horizontal="right" vertical="center" wrapText="1"/>
    </xf>
    <xf numFmtId="177" fontId="4" fillId="0" borderId="28" xfId="16" applyNumberFormat="1" applyFont="1" applyBorder="1" applyAlignment="1">
      <alignment horizontal="right" vertical="center" wrapText="1"/>
    </xf>
    <xf numFmtId="177" fontId="4" fillId="0" borderId="29" xfId="16" applyNumberFormat="1" applyFont="1" applyBorder="1" applyAlignment="1">
      <alignment horizontal="right" vertical="center" wrapText="1"/>
    </xf>
    <xf numFmtId="177" fontId="4" fillId="0" borderId="30" xfId="16" applyNumberFormat="1" applyFont="1" applyBorder="1" applyAlignment="1">
      <alignment horizontal="right" vertical="center" wrapText="1"/>
    </xf>
    <xf numFmtId="43" fontId="1" fillId="0" borderId="0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2" fontId="5" fillId="0" borderId="0" xfId="0" applyNumberFormat="1" applyFont="1" applyBorder="1" applyAlignment="1">
      <alignment horizontal="right"/>
    </xf>
    <xf numFmtId="0" fontId="1" fillId="3" borderId="31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left" vertical="center"/>
    </xf>
    <xf numFmtId="177" fontId="4" fillId="0" borderId="0" xfId="16" applyNumberFormat="1" applyFont="1" applyBorder="1" applyAlignment="1">
      <alignment horizontal="right" vertical="center" wrapText="1"/>
    </xf>
    <xf numFmtId="177" fontId="4" fillId="4" borderId="27" xfId="16" applyNumberFormat="1" applyFont="1" applyFill="1" applyBorder="1" applyAlignment="1">
      <alignment horizontal="right" vertical="center" wrapText="1"/>
    </xf>
    <xf numFmtId="177" fontId="4" fillId="4" borderId="28" xfId="16" applyNumberFormat="1" applyFont="1" applyFill="1" applyBorder="1" applyAlignment="1">
      <alignment horizontal="right" vertical="center" wrapText="1"/>
    </xf>
    <xf numFmtId="177" fontId="4" fillId="4" borderId="29" xfId="16" applyNumberFormat="1" applyFont="1" applyFill="1" applyBorder="1" applyAlignment="1">
      <alignment horizontal="right" vertical="center" wrapText="1"/>
    </xf>
    <xf numFmtId="0" fontId="1" fillId="4" borderId="35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177" fontId="4" fillId="0" borderId="37" xfId="16" applyNumberFormat="1" applyFont="1" applyBorder="1" applyAlignment="1">
      <alignment horizontal="right" vertical="center" wrapText="1"/>
    </xf>
    <xf numFmtId="177" fontId="4" fillId="0" borderId="18" xfId="16" applyNumberFormat="1" applyFont="1" applyBorder="1" applyAlignment="1">
      <alignment horizontal="right" vertical="center" wrapText="1"/>
    </xf>
    <xf numFmtId="177" fontId="4" fillId="0" borderId="38" xfId="16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left" vertical="center"/>
    </xf>
    <xf numFmtId="177" fontId="4" fillId="3" borderId="40" xfId="16" applyNumberFormat="1" applyFont="1" applyFill="1" applyBorder="1" applyAlignment="1">
      <alignment horizontal="right" vertical="center" wrapText="1"/>
    </xf>
    <xf numFmtId="177" fontId="4" fillId="3" borderId="41" xfId="16" applyNumberFormat="1" applyFont="1" applyFill="1" applyBorder="1" applyAlignment="1">
      <alignment horizontal="right" vertical="center" wrapText="1"/>
    </xf>
    <xf numFmtId="177" fontId="4" fillId="3" borderId="42" xfId="16" applyNumberFormat="1" applyFont="1" applyFill="1" applyBorder="1" applyAlignment="1">
      <alignment horizontal="right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 wrapText="1"/>
    </xf>
    <xf numFmtId="0" fontId="4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 quotePrefix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7" fontId="4" fillId="0" borderId="18" xfId="16" applyNumberFormat="1" applyFont="1" applyBorder="1" applyAlignment="1">
      <alignment horizontal="left" vertical="center" wrapText="1"/>
    </xf>
    <xf numFmtId="177" fontId="4" fillId="0" borderId="38" xfId="16" applyNumberFormat="1" applyFont="1" applyBorder="1" applyAlignment="1">
      <alignment horizontal="left" vertical="center" wrapText="1"/>
    </xf>
    <xf numFmtId="39" fontId="4" fillId="0" borderId="18" xfId="16" applyNumberFormat="1" applyFont="1" applyBorder="1" applyAlignment="1">
      <alignment horizontal="right" vertical="center"/>
    </xf>
    <xf numFmtId="39" fontId="4" fillId="0" borderId="38" xfId="16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7" fontId="4" fillId="0" borderId="40" xfId="16" applyNumberFormat="1" applyFont="1" applyBorder="1" applyAlignment="1">
      <alignment horizontal="right" vertical="center" wrapText="1"/>
    </xf>
    <xf numFmtId="177" fontId="4" fillId="0" borderId="41" xfId="16" applyNumberFormat="1" applyFont="1" applyBorder="1" applyAlignment="1">
      <alignment horizontal="right" vertical="center" wrapText="1"/>
    </xf>
    <xf numFmtId="177" fontId="4" fillId="0" borderId="42" xfId="16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2" fontId="5" fillId="0" borderId="37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2" fontId="5" fillId="0" borderId="38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177" fontId="4" fillId="0" borderId="46" xfId="16" applyNumberFormat="1" applyFont="1" applyBorder="1" applyAlignment="1">
      <alignment horizontal="right" vertical="center" wrapText="1"/>
    </xf>
    <xf numFmtId="169" fontId="5" fillId="0" borderId="40" xfId="17" applyFont="1" applyBorder="1" applyAlignment="1">
      <alignment horizontal="center"/>
    </xf>
    <xf numFmtId="169" fontId="5" fillId="0" borderId="41" xfId="17" applyFont="1" applyBorder="1" applyAlignment="1">
      <alignment horizontal="center"/>
    </xf>
    <xf numFmtId="169" fontId="5" fillId="0" borderId="46" xfId="17" applyFont="1" applyBorder="1" applyAlignment="1">
      <alignment horizont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5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3" xfId="0" applyFont="1" applyBorder="1" applyAlignment="1" quotePrefix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177" fontId="4" fillId="0" borderId="37" xfId="16" applyNumberFormat="1" applyFont="1" applyBorder="1" applyAlignment="1">
      <alignment horizontal="right" vertical="top" wrapText="1"/>
    </xf>
    <xf numFmtId="177" fontId="4" fillId="0" borderId="18" xfId="16" applyNumberFormat="1" applyFont="1" applyBorder="1" applyAlignment="1">
      <alignment horizontal="right" vertical="top" wrapText="1"/>
    </xf>
    <xf numFmtId="177" fontId="4" fillId="0" borderId="22" xfId="16" applyNumberFormat="1" applyFont="1" applyBorder="1" applyAlignment="1">
      <alignment horizontal="right" vertical="top" wrapText="1"/>
    </xf>
    <xf numFmtId="177" fontId="4" fillId="0" borderId="38" xfId="16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177" fontId="4" fillId="0" borderId="23" xfId="16" applyNumberFormat="1" applyFont="1" applyBorder="1" applyAlignment="1">
      <alignment horizontal="left" vertical="center" wrapText="1"/>
    </xf>
    <xf numFmtId="177" fontId="4" fillId="0" borderId="24" xfId="16" applyNumberFormat="1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177" fontId="4" fillId="0" borderId="30" xfId="16" applyNumberFormat="1" applyFont="1" applyBorder="1" applyAlignment="1">
      <alignment horizontal="right" vertical="top" wrapText="1"/>
    </xf>
    <xf numFmtId="177" fontId="4" fillId="0" borderId="23" xfId="16" applyNumberFormat="1" applyFont="1" applyBorder="1" applyAlignment="1">
      <alignment horizontal="right" vertical="top" wrapText="1"/>
    </xf>
    <xf numFmtId="177" fontId="4" fillId="0" borderId="36" xfId="16" applyNumberFormat="1" applyFont="1" applyBorder="1" applyAlignment="1">
      <alignment horizontal="right" vertical="top" wrapText="1"/>
    </xf>
    <xf numFmtId="177" fontId="4" fillId="0" borderId="49" xfId="16" applyNumberFormat="1" applyFont="1" applyBorder="1" applyAlignment="1">
      <alignment horizontal="right" vertical="center" wrapText="1"/>
    </xf>
    <xf numFmtId="177" fontId="4" fillId="0" borderId="50" xfId="16" applyNumberFormat="1" applyFont="1" applyBorder="1" applyAlignment="1">
      <alignment horizontal="right" vertical="center" wrapText="1"/>
    </xf>
    <xf numFmtId="177" fontId="4" fillId="0" borderId="51" xfId="16" applyNumberFormat="1" applyFont="1" applyBorder="1" applyAlignment="1">
      <alignment horizontal="right" vertical="center" wrapText="1"/>
    </xf>
    <xf numFmtId="0" fontId="1" fillId="3" borderId="47" xfId="0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 vertical="center"/>
    </xf>
    <xf numFmtId="0" fontId="1" fillId="3" borderId="42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 wrapText="1"/>
    </xf>
    <xf numFmtId="0" fontId="4" fillId="3" borderId="45" xfId="0" applyFont="1" applyFill="1" applyBorder="1" applyAlignment="1">
      <alignment horizontal="left" vertical="center" wrapText="1"/>
    </xf>
    <xf numFmtId="177" fontId="4" fillId="3" borderId="37" xfId="16" applyNumberFormat="1" applyFont="1" applyFill="1" applyBorder="1" applyAlignment="1">
      <alignment horizontal="right" vertical="center" wrapText="1"/>
    </xf>
    <xf numFmtId="177" fontId="4" fillId="3" borderId="18" xfId="16" applyNumberFormat="1" applyFont="1" applyFill="1" applyBorder="1" applyAlignment="1">
      <alignment horizontal="right" vertical="center" wrapText="1"/>
    </xf>
    <xf numFmtId="177" fontId="4" fillId="3" borderId="22" xfId="16" applyNumberFormat="1" applyFont="1" applyFill="1" applyBorder="1" applyAlignment="1">
      <alignment horizontal="right" vertical="center" wrapText="1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177" fontId="4" fillId="3" borderId="27" xfId="16" applyNumberFormat="1" applyFont="1" applyFill="1" applyBorder="1" applyAlignment="1">
      <alignment horizontal="right" vertical="center" wrapText="1"/>
    </xf>
    <xf numFmtId="177" fontId="4" fillId="3" borderId="28" xfId="16" applyNumberFormat="1" applyFont="1" applyFill="1" applyBorder="1" applyAlignment="1">
      <alignment horizontal="right" vertical="center" wrapText="1"/>
    </xf>
    <xf numFmtId="177" fontId="4" fillId="3" borderId="29" xfId="16" applyNumberFormat="1" applyFont="1" applyFill="1" applyBorder="1" applyAlignment="1">
      <alignment horizontal="right" vertical="center" wrapText="1"/>
    </xf>
    <xf numFmtId="0" fontId="1" fillId="4" borderId="47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left" vertical="center"/>
    </xf>
    <xf numFmtId="0" fontId="8" fillId="4" borderId="43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177" fontId="4" fillId="4" borderId="40" xfId="16" applyNumberFormat="1" applyFont="1" applyFill="1" applyBorder="1" applyAlignment="1">
      <alignment horizontal="right" vertical="center" wrapText="1"/>
    </xf>
    <xf numFmtId="177" fontId="4" fillId="4" borderId="41" xfId="16" applyNumberFormat="1" applyFont="1" applyFill="1" applyBorder="1" applyAlignment="1">
      <alignment horizontal="right" vertical="center" wrapText="1"/>
    </xf>
    <xf numFmtId="177" fontId="4" fillId="4" borderId="42" xfId="16" applyNumberFormat="1" applyFont="1" applyFill="1" applyBorder="1" applyAlignment="1">
      <alignment horizontal="right" vertical="center" wrapText="1"/>
    </xf>
    <xf numFmtId="0" fontId="1" fillId="3" borderId="35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177" fontId="4" fillId="4" borderId="37" xfId="16" applyNumberFormat="1" applyFont="1" applyFill="1" applyBorder="1" applyAlignment="1">
      <alignment horizontal="right" vertical="center" wrapText="1"/>
    </xf>
    <xf numFmtId="177" fontId="4" fillId="4" borderId="18" xfId="16" applyNumberFormat="1" applyFont="1" applyFill="1" applyBorder="1" applyAlignment="1">
      <alignment horizontal="right" vertical="center" wrapText="1"/>
    </xf>
    <xf numFmtId="177" fontId="4" fillId="4" borderId="22" xfId="16" applyNumberFormat="1" applyFont="1" applyFill="1" applyBorder="1" applyAlignment="1">
      <alignment horizontal="right" vertical="center" wrapText="1"/>
    </xf>
    <xf numFmtId="0" fontId="1" fillId="4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0" fontId="8" fillId="4" borderId="45" xfId="0" applyFont="1" applyFill="1" applyBorder="1" applyAlignment="1">
      <alignment horizontal="left" vertical="center" wrapText="1"/>
    </xf>
    <xf numFmtId="0" fontId="4" fillId="4" borderId="45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left" vertical="center"/>
    </xf>
    <xf numFmtId="0" fontId="1" fillId="4" borderId="33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177" fontId="4" fillId="2" borderId="40" xfId="16" applyNumberFormat="1" applyFont="1" applyFill="1" applyBorder="1" applyAlignment="1">
      <alignment horizontal="right" vertical="center" wrapText="1"/>
    </xf>
    <xf numFmtId="177" fontId="4" fillId="2" borderId="41" xfId="16" applyNumberFormat="1" applyFont="1" applyFill="1" applyBorder="1" applyAlignment="1">
      <alignment horizontal="right" vertical="center" wrapText="1"/>
    </xf>
    <xf numFmtId="177" fontId="4" fillId="2" borderId="42" xfId="16" applyNumberFormat="1" applyFont="1" applyFill="1" applyBorder="1" applyAlignment="1">
      <alignment horizontal="right" vertical="center" wrapText="1"/>
    </xf>
    <xf numFmtId="177" fontId="4" fillId="2" borderId="37" xfId="16" applyNumberFormat="1" applyFont="1" applyFill="1" applyBorder="1" applyAlignment="1">
      <alignment horizontal="right" vertical="center" wrapText="1"/>
    </xf>
    <xf numFmtId="177" fontId="4" fillId="2" borderId="18" xfId="16" applyNumberFormat="1" applyFont="1" applyFill="1" applyBorder="1" applyAlignment="1">
      <alignment horizontal="right" vertical="center" wrapText="1"/>
    </xf>
    <xf numFmtId="177" fontId="4" fillId="2" borderId="22" xfId="16" applyNumberFormat="1" applyFont="1" applyFill="1" applyBorder="1" applyAlignment="1">
      <alignment horizontal="right" vertical="center" wrapText="1"/>
    </xf>
    <xf numFmtId="0" fontId="1" fillId="2" borderId="35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177" fontId="4" fillId="2" borderId="30" xfId="16" applyNumberFormat="1" applyFont="1" applyFill="1" applyBorder="1" applyAlignment="1">
      <alignment horizontal="right" vertical="center" wrapText="1"/>
    </xf>
    <xf numFmtId="177" fontId="4" fillId="2" borderId="23" xfId="16" applyNumberFormat="1" applyFont="1" applyFill="1" applyBorder="1" applyAlignment="1">
      <alignment horizontal="right" vertical="center" wrapText="1"/>
    </xf>
    <xf numFmtId="177" fontId="4" fillId="2" borderId="36" xfId="16" applyNumberFormat="1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 wrapText="1"/>
    </xf>
    <xf numFmtId="177" fontId="4" fillId="0" borderId="53" xfId="16" applyNumberFormat="1" applyFont="1" applyBorder="1" applyAlignment="1">
      <alignment horizontal="right" vertical="center" wrapText="1"/>
    </xf>
    <xf numFmtId="177" fontId="4" fillId="0" borderId="32" xfId="16" applyNumberFormat="1" applyFont="1" applyBorder="1" applyAlignment="1">
      <alignment horizontal="right" vertical="center" wrapText="1"/>
    </xf>
    <xf numFmtId="177" fontId="4" fillId="0" borderId="33" xfId="16" applyNumberFormat="1" applyFont="1" applyBorder="1" applyAlignment="1">
      <alignment horizontal="right" vertical="center" wrapText="1"/>
    </xf>
    <xf numFmtId="0" fontId="1" fillId="0" borderId="54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 wrapText="1"/>
    </xf>
    <xf numFmtId="0" fontId="1" fillId="0" borderId="54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8" fontId="1" fillId="0" borderId="50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87" fontId="1" fillId="0" borderId="50" xfId="0" applyNumberFormat="1" applyFont="1" applyBorder="1" applyAlignment="1" quotePrefix="1">
      <alignment horizontal="center" vertical="center" wrapText="1"/>
    </xf>
    <xf numFmtId="187" fontId="1" fillId="0" borderId="56" xfId="0" applyNumberFormat="1" applyFont="1" applyBorder="1" applyAlignment="1" quotePrefix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187" fontId="4" fillId="0" borderId="49" xfId="0" applyNumberFormat="1" applyFont="1" applyBorder="1" applyAlignment="1">
      <alignment horizontal="center" vertical="center" wrapText="1"/>
    </xf>
    <xf numFmtId="187" fontId="4" fillId="0" borderId="50" xfId="0" applyNumberFormat="1" applyFont="1" applyBorder="1" applyAlignment="1">
      <alignment horizontal="center" vertical="center" wrapText="1"/>
    </xf>
    <xf numFmtId="187" fontId="4" fillId="0" borderId="56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/>
    </xf>
    <xf numFmtId="39" fontId="4" fillId="5" borderId="18" xfId="16" applyNumberFormat="1" applyFont="1" applyFill="1" applyBorder="1" applyAlignment="1">
      <alignment horizontal="right" vertical="center"/>
    </xf>
    <xf numFmtId="39" fontId="4" fillId="5" borderId="38" xfId="16" applyNumberFormat="1" applyFont="1" applyFill="1" applyBorder="1" applyAlignment="1">
      <alignment horizontal="right" vertical="center"/>
    </xf>
    <xf numFmtId="187" fontId="1" fillId="0" borderId="0" xfId="0" applyNumberFormat="1" applyFont="1" applyAlignment="1">
      <alignment vertical="center"/>
    </xf>
    <xf numFmtId="187" fontId="5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/>
    </xf>
    <xf numFmtId="187" fontId="5" fillId="0" borderId="0" xfId="0" applyNumberFormat="1" applyFont="1" applyFill="1" applyAlignment="1">
      <alignment/>
    </xf>
    <xf numFmtId="187" fontId="5" fillId="0" borderId="0" xfId="0" applyNumberFormat="1" applyFont="1" applyAlignment="1">
      <alignment vertical="center"/>
    </xf>
    <xf numFmtId="187" fontId="5" fillId="0" borderId="0" xfId="0" applyNumberFormat="1" applyFont="1" applyAlignment="1" quotePrefix="1">
      <alignment horizontal="center" vertical="center"/>
    </xf>
    <xf numFmtId="187" fontId="5" fillId="0" borderId="0" xfId="16" applyNumberFormat="1" applyFont="1" applyAlignment="1">
      <alignment horizontal="center" vertical="center"/>
    </xf>
    <xf numFmtId="39" fontId="4" fillId="0" borderId="0" xfId="16" applyNumberFormat="1" applyFont="1" applyFill="1" applyBorder="1" applyAlignment="1">
      <alignment vertical="center"/>
    </xf>
    <xf numFmtId="0" fontId="1" fillId="5" borderId="58" xfId="0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0" fontId="1" fillId="5" borderId="29" xfId="0" applyFont="1" applyFill="1" applyBorder="1" applyAlignment="1">
      <alignment horizontal="left" vertical="center"/>
    </xf>
    <xf numFmtId="0" fontId="4" fillId="5" borderId="45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34" xfId="0" applyFont="1" applyFill="1" applyBorder="1" applyAlignment="1">
      <alignment horizontal="left" vertical="center"/>
    </xf>
    <xf numFmtId="0" fontId="1" fillId="5" borderId="31" xfId="0" applyFont="1" applyFill="1" applyBorder="1" applyAlignment="1">
      <alignment horizontal="left" vertical="center"/>
    </xf>
    <xf numFmtId="0" fontId="1" fillId="5" borderId="32" xfId="0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187" fontId="5" fillId="0" borderId="0" xfId="1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76200</xdr:colOff>
      <xdr:row>0</xdr:row>
      <xdr:rowOff>28575</xdr:rowOff>
    </xdr:from>
    <xdr:to>
      <xdr:col>31</xdr:col>
      <xdr:colOff>85725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8575"/>
          <a:ext cx="1266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2"/>
  <sheetViews>
    <sheetView showGridLines="0" tabSelected="1" workbookViewId="0" topLeftCell="A1">
      <selection activeCell="BF11" sqref="BF11"/>
    </sheetView>
  </sheetViews>
  <sheetFormatPr defaultColWidth="9.140625" defaultRowHeight="12.75"/>
  <cols>
    <col min="1" max="1" width="2.421875" style="1" customWidth="1"/>
    <col min="2" max="41" width="1.7109375" style="1" customWidth="1"/>
    <col min="42" max="42" width="2.28125" style="1" customWidth="1"/>
    <col min="43" max="43" width="1.7109375" style="1" customWidth="1"/>
    <col min="44" max="44" width="1.421875" style="1" customWidth="1"/>
    <col min="45" max="51" width="1.7109375" style="1" customWidth="1"/>
    <col min="52" max="52" width="1.57421875" style="1" customWidth="1"/>
    <col min="53" max="53" width="1.7109375" style="1" customWidth="1"/>
    <col min="54" max="54" width="2.421875" style="1" customWidth="1"/>
    <col min="55" max="55" width="1.7109375" style="1" customWidth="1"/>
    <col min="56" max="56" width="1.28515625" style="1" customWidth="1"/>
    <col min="57" max="57" width="8.8515625" style="308" customWidth="1"/>
    <col min="58" max="58" width="9.28125" style="1" customWidth="1"/>
    <col min="59" max="59" width="9.140625" style="1" customWidth="1"/>
    <col min="60" max="60" width="9.421875" style="1" customWidth="1"/>
    <col min="61" max="61" width="10.00390625" style="1" customWidth="1"/>
    <col min="62" max="66" width="10.140625" style="1" customWidth="1"/>
    <col min="67" max="67" width="9.140625" style="1" customWidth="1"/>
    <col min="68" max="68" width="2.28125" style="1" customWidth="1"/>
    <col min="69" max="69" width="3.57421875" style="1" customWidth="1"/>
    <col min="70" max="70" width="4.57421875" style="1" customWidth="1"/>
    <col min="71" max="16384" width="9.140625" style="1" customWidth="1"/>
  </cols>
  <sheetData>
    <row r="1" spans="1:55" ht="24.7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</row>
    <row r="2" ht="8.25" customHeight="1"/>
    <row r="3" spans="1:55" ht="18" customHeight="1">
      <c r="A3" s="64"/>
      <c r="B3" s="62"/>
      <c r="C3" s="142" t="s">
        <v>29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27"/>
      <c r="BB3" s="128"/>
      <c r="BC3" s="128"/>
    </row>
    <row r="4" spans="1:55" ht="18" customHeight="1">
      <c r="A4" s="64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95"/>
      <c r="R4" s="64"/>
      <c r="S4" s="64"/>
      <c r="T4" s="64"/>
      <c r="U4" s="95"/>
      <c r="V4" s="95"/>
      <c r="W4" s="95"/>
      <c r="X4" s="95"/>
      <c r="Y4" s="95"/>
      <c r="Z4" s="95"/>
      <c r="AA4" s="95" t="s">
        <v>151</v>
      </c>
      <c r="AB4" s="95"/>
      <c r="AC4" s="95"/>
      <c r="AD4" s="95"/>
      <c r="AE4" s="95"/>
      <c r="AF4" s="95"/>
      <c r="AG4" s="95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79"/>
      <c r="BB4" s="80"/>
      <c r="BC4" s="80"/>
    </row>
    <row r="5" spans="2:57" s="65" customFormat="1" ht="13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8"/>
      <c r="BB5" s="68"/>
      <c r="BE5" s="309"/>
    </row>
    <row r="6" spans="1:57" s="65" customFormat="1" ht="57.75" customHeight="1">
      <c r="A6" s="173" t="s">
        <v>30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E6" s="309"/>
    </row>
    <row r="7" spans="1:55" ht="24.75" customHeight="1">
      <c r="A7" s="325" t="s">
        <v>158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</row>
    <row r="8" ht="20.25" customHeight="1" thickBot="1"/>
    <row r="9" spans="1:55" ht="6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6"/>
    </row>
    <row r="10" spans="1:55" ht="6.75" customHeight="1">
      <c r="A10" s="37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30"/>
      <c r="BC10" s="38"/>
    </row>
    <row r="11" spans="1:55" ht="9.75" customHeight="1">
      <c r="A11" s="37"/>
      <c r="B11" s="136" t="s">
        <v>31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32"/>
      <c r="BC11" s="38"/>
    </row>
    <row r="12" spans="1:55" ht="5.25" customHeight="1">
      <c r="A12" s="37"/>
      <c r="B12" s="31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2"/>
      <c r="BC12" s="38"/>
    </row>
    <row r="13" spans="1:57" s="8" customFormat="1" ht="55.5" customHeight="1">
      <c r="A13" s="55"/>
      <c r="B13" s="11"/>
      <c r="C13" s="139" t="s">
        <v>32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  <c r="O13" s="6"/>
      <c r="P13" s="139" t="s">
        <v>33</v>
      </c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1"/>
      <c r="AB13" s="6"/>
      <c r="AC13" s="139" t="s">
        <v>34</v>
      </c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1"/>
      <c r="AO13" s="49"/>
      <c r="AP13" s="139" t="s">
        <v>81</v>
      </c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1"/>
      <c r="BB13" s="12"/>
      <c r="BC13" s="56"/>
      <c r="BE13" s="310"/>
    </row>
    <row r="14" spans="1:57" s="8" customFormat="1" ht="12.75" customHeight="1">
      <c r="A14" s="55"/>
      <c r="B14" s="11"/>
      <c r="C14" s="136" t="s">
        <v>35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9"/>
      <c r="P14" s="136" t="s">
        <v>36</v>
      </c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/>
      <c r="AB14" s="9"/>
      <c r="AC14" s="136" t="s">
        <v>37</v>
      </c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8"/>
      <c r="AO14" s="23"/>
      <c r="AP14" s="136" t="s">
        <v>38</v>
      </c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8"/>
      <c r="BB14" s="12"/>
      <c r="BC14" s="56"/>
      <c r="BE14" s="305" t="s">
        <v>157</v>
      </c>
    </row>
    <row r="15" spans="1:57" s="8" customFormat="1" ht="4.5" customHeight="1">
      <c r="A15" s="55"/>
      <c r="B15" s="11"/>
      <c r="C15" s="11"/>
      <c r="D15" s="5"/>
      <c r="E15" s="5"/>
      <c r="F15" s="5"/>
      <c r="G15" s="5"/>
      <c r="H15" s="5"/>
      <c r="I15" s="5"/>
      <c r="J15" s="5"/>
      <c r="K15" s="5"/>
      <c r="L15" s="5"/>
      <c r="M15" s="5"/>
      <c r="N15" s="12"/>
      <c r="O15" s="5"/>
      <c r="P15" s="11"/>
      <c r="Q15" s="5"/>
      <c r="R15" s="5"/>
      <c r="S15" s="5"/>
      <c r="T15" s="5"/>
      <c r="U15" s="5"/>
      <c r="V15" s="5"/>
      <c r="W15" s="5"/>
      <c r="X15" s="5"/>
      <c r="Y15" s="5"/>
      <c r="Z15" s="5"/>
      <c r="AA15" s="12"/>
      <c r="AB15" s="5"/>
      <c r="AC15" s="11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12"/>
      <c r="AO15" s="11"/>
      <c r="AP15" s="11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12"/>
      <c r="BB15" s="12"/>
      <c r="BC15" s="56"/>
      <c r="BE15" s="310"/>
    </row>
    <row r="16" spans="1:57" s="8" customFormat="1" ht="9.75" customHeight="1">
      <c r="A16" s="55"/>
      <c r="B16" s="11"/>
      <c r="C16" s="51" t="s">
        <v>137</v>
      </c>
      <c r="D16" s="52"/>
      <c r="E16" s="52"/>
      <c r="F16" s="52"/>
      <c r="G16" s="52"/>
      <c r="H16" s="52"/>
      <c r="I16" s="52"/>
      <c r="J16" s="52"/>
      <c r="K16" s="134">
        <v>480.8760000000001</v>
      </c>
      <c r="L16" s="134"/>
      <c r="M16" s="134"/>
      <c r="N16" s="135"/>
      <c r="O16" s="13"/>
      <c r="P16" s="51" t="s">
        <v>137</v>
      </c>
      <c r="Q16" s="52"/>
      <c r="R16" s="52"/>
      <c r="S16" s="52"/>
      <c r="T16" s="52"/>
      <c r="U16" s="52"/>
      <c r="V16" s="52"/>
      <c r="W16" s="52"/>
      <c r="X16" s="134">
        <v>519.6510000000001</v>
      </c>
      <c r="Y16" s="134"/>
      <c r="Z16" s="134"/>
      <c r="AA16" s="135"/>
      <c r="AB16" s="13"/>
      <c r="AC16" s="51" t="s">
        <v>137</v>
      </c>
      <c r="AD16" s="52"/>
      <c r="AE16" s="52"/>
      <c r="AF16" s="52"/>
      <c r="AG16" s="52"/>
      <c r="AH16" s="52"/>
      <c r="AI16" s="52"/>
      <c r="AJ16" s="52"/>
      <c r="AK16" s="134">
        <v>698.071</v>
      </c>
      <c r="AL16" s="134"/>
      <c r="AM16" s="134"/>
      <c r="AN16" s="135"/>
      <c r="AO16" s="50"/>
      <c r="AP16" s="51" t="s">
        <v>137</v>
      </c>
      <c r="AQ16" s="52"/>
      <c r="AR16" s="52"/>
      <c r="AS16" s="52"/>
      <c r="AT16" s="52"/>
      <c r="AU16" s="52"/>
      <c r="AV16" s="52"/>
      <c r="AW16" s="52"/>
      <c r="AX16" s="134">
        <v>310.244</v>
      </c>
      <c r="AY16" s="134"/>
      <c r="AZ16" s="134"/>
      <c r="BA16" s="135"/>
      <c r="BB16" s="12"/>
      <c r="BC16" s="56"/>
      <c r="BE16" s="310"/>
    </row>
    <row r="17" spans="1:57" s="8" customFormat="1" ht="9.75" customHeight="1">
      <c r="A17" s="55"/>
      <c r="B17" s="11"/>
      <c r="C17" s="51" t="s">
        <v>138</v>
      </c>
      <c r="D17" s="52"/>
      <c r="E17" s="52"/>
      <c r="F17" s="52"/>
      <c r="G17" s="52"/>
      <c r="H17" s="52"/>
      <c r="I17" s="52"/>
      <c r="J17" s="52"/>
      <c r="K17" s="134">
        <v>961.7520000000002</v>
      </c>
      <c r="L17" s="134"/>
      <c r="M17" s="134"/>
      <c r="N17" s="135"/>
      <c r="O17" s="13"/>
      <c r="P17" s="51" t="s">
        <v>138</v>
      </c>
      <c r="Q17" s="52"/>
      <c r="R17" s="52"/>
      <c r="S17" s="52"/>
      <c r="T17" s="52"/>
      <c r="U17" s="52"/>
      <c r="V17" s="52"/>
      <c r="W17" s="52"/>
      <c r="X17" s="134">
        <v>1039.335</v>
      </c>
      <c r="Y17" s="134"/>
      <c r="Z17" s="134"/>
      <c r="AA17" s="135"/>
      <c r="AB17" s="13"/>
      <c r="AC17" s="51" t="s">
        <v>138</v>
      </c>
      <c r="AD17" s="52"/>
      <c r="AE17" s="52"/>
      <c r="AF17" s="52"/>
      <c r="AG17" s="52"/>
      <c r="AH17" s="52"/>
      <c r="AI17" s="52"/>
      <c r="AJ17" s="52"/>
      <c r="AK17" s="134">
        <v>1396.1090000000002</v>
      </c>
      <c r="AL17" s="134"/>
      <c r="AM17" s="134"/>
      <c r="AN17" s="135"/>
      <c r="AO17" s="50"/>
      <c r="AP17" s="51" t="s">
        <v>138</v>
      </c>
      <c r="AQ17" s="52"/>
      <c r="AR17" s="52"/>
      <c r="AS17" s="52"/>
      <c r="AT17" s="52"/>
      <c r="AU17" s="52"/>
      <c r="AV17" s="52"/>
      <c r="AW17" s="52"/>
      <c r="AX17" s="134">
        <v>620.488</v>
      </c>
      <c r="AY17" s="134"/>
      <c r="AZ17" s="134"/>
      <c r="BA17" s="135"/>
      <c r="BB17" s="12"/>
      <c r="BC17" s="56"/>
      <c r="BE17" s="310"/>
    </row>
    <row r="18" spans="1:57" s="8" customFormat="1" ht="9.75" customHeight="1">
      <c r="A18" s="55"/>
      <c r="B18" s="11"/>
      <c r="C18" s="51" t="s">
        <v>139</v>
      </c>
      <c r="D18" s="52"/>
      <c r="E18" s="52"/>
      <c r="F18" s="52"/>
      <c r="G18" s="52"/>
      <c r="H18" s="52"/>
      <c r="I18" s="52"/>
      <c r="J18" s="52"/>
      <c r="K18" s="134">
        <v>1442.6390000000001</v>
      </c>
      <c r="L18" s="134"/>
      <c r="M18" s="134"/>
      <c r="N18" s="135"/>
      <c r="O18" s="13"/>
      <c r="P18" s="51" t="s">
        <v>139</v>
      </c>
      <c r="Q18" s="52"/>
      <c r="R18" s="52"/>
      <c r="S18" s="52"/>
      <c r="T18" s="52"/>
      <c r="U18" s="52"/>
      <c r="V18" s="52"/>
      <c r="W18" s="52"/>
      <c r="X18" s="134">
        <v>1558.997</v>
      </c>
      <c r="Y18" s="134"/>
      <c r="Z18" s="134"/>
      <c r="AA18" s="135"/>
      <c r="AB18" s="13"/>
      <c r="AC18" s="51" t="s">
        <v>139</v>
      </c>
      <c r="AD18" s="52"/>
      <c r="AE18" s="52"/>
      <c r="AF18" s="52"/>
      <c r="AG18" s="52"/>
      <c r="AH18" s="52"/>
      <c r="AI18" s="52"/>
      <c r="AJ18" s="52"/>
      <c r="AK18" s="134">
        <v>2094.18</v>
      </c>
      <c r="AL18" s="134"/>
      <c r="AM18" s="134"/>
      <c r="AN18" s="135"/>
      <c r="AO18" s="50"/>
      <c r="AP18" s="51" t="s">
        <v>139</v>
      </c>
      <c r="AQ18" s="52"/>
      <c r="AR18" s="52"/>
      <c r="AS18" s="52"/>
      <c r="AT18" s="52"/>
      <c r="AU18" s="52"/>
      <c r="AV18" s="52"/>
      <c r="AW18" s="52"/>
      <c r="AX18" s="134">
        <v>930.7320000000001</v>
      </c>
      <c r="AY18" s="134"/>
      <c r="AZ18" s="134"/>
      <c r="BA18" s="135"/>
      <c r="BB18" s="12"/>
      <c r="BC18" s="56"/>
      <c r="BE18" s="310"/>
    </row>
    <row r="19" spans="1:60" s="8" customFormat="1" ht="9.75" customHeight="1">
      <c r="A19" s="55"/>
      <c r="B19" s="11"/>
      <c r="C19" s="51" t="s">
        <v>140</v>
      </c>
      <c r="D19" s="52"/>
      <c r="E19" s="52"/>
      <c r="F19" s="52"/>
      <c r="G19" s="52"/>
      <c r="H19" s="52"/>
      <c r="I19" s="52"/>
      <c r="J19" s="52"/>
      <c r="K19" s="303">
        <v>1923.5370000000003</v>
      </c>
      <c r="L19" s="303"/>
      <c r="M19" s="303"/>
      <c r="N19" s="304"/>
      <c r="O19" s="13"/>
      <c r="P19" s="51" t="s">
        <v>140</v>
      </c>
      <c r="Q19" s="52"/>
      <c r="R19" s="52"/>
      <c r="S19" s="52"/>
      <c r="T19" s="52"/>
      <c r="U19" s="52"/>
      <c r="V19" s="52"/>
      <c r="W19" s="52"/>
      <c r="X19" s="134">
        <v>2078.648</v>
      </c>
      <c r="Y19" s="134"/>
      <c r="Z19" s="134"/>
      <c r="AA19" s="135"/>
      <c r="AB19" s="13"/>
      <c r="AC19" s="51" t="s">
        <v>140</v>
      </c>
      <c r="AD19" s="52"/>
      <c r="AE19" s="52"/>
      <c r="AF19" s="52"/>
      <c r="AG19" s="52"/>
      <c r="AH19" s="52"/>
      <c r="AI19" s="52"/>
      <c r="AJ19" s="52"/>
      <c r="AK19" s="134">
        <v>2792.2180000000003</v>
      </c>
      <c r="AL19" s="134"/>
      <c r="AM19" s="134"/>
      <c r="AN19" s="135"/>
      <c r="AO19" s="50"/>
      <c r="AP19" s="51" t="s">
        <v>140</v>
      </c>
      <c r="AQ19" s="52"/>
      <c r="AR19" s="52"/>
      <c r="AS19" s="52"/>
      <c r="AT19" s="52"/>
      <c r="AU19" s="52"/>
      <c r="AV19" s="52"/>
      <c r="AW19" s="52"/>
      <c r="AX19" s="134">
        <v>1240.9980000000003</v>
      </c>
      <c r="AY19" s="134"/>
      <c r="AZ19" s="134"/>
      <c r="BA19" s="135"/>
      <c r="BB19" s="12"/>
      <c r="BC19" s="56"/>
      <c r="BE19" s="324">
        <v>1923.5370000000003</v>
      </c>
      <c r="BF19" s="313"/>
      <c r="BG19" s="313"/>
      <c r="BH19" s="313"/>
    </row>
    <row r="20" spans="1:57" s="8" customFormat="1" ht="9.75" customHeight="1">
      <c r="A20" s="55"/>
      <c r="B20" s="11"/>
      <c r="C20" s="51" t="s">
        <v>141</v>
      </c>
      <c r="D20" s="52"/>
      <c r="E20" s="52"/>
      <c r="F20" s="52"/>
      <c r="G20" s="52"/>
      <c r="H20" s="52"/>
      <c r="I20" s="52"/>
      <c r="J20" s="52"/>
      <c r="K20" s="134">
        <v>2404.4240000000004</v>
      </c>
      <c r="L20" s="134"/>
      <c r="M20" s="134"/>
      <c r="N20" s="135"/>
      <c r="O20" s="13"/>
      <c r="P20" s="51" t="s">
        <v>141</v>
      </c>
      <c r="Q20" s="52"/>
      <c r="R20" s="52"/>
      <c r="S20" s="52"/>
      <c r="T20" s="52"/>
      <c r="U20" s="52"/>
      <c r="V20" s="52"/>
      <c r="W20" s="52"/>
      <c r="X20" s="134">
        <v>2598.332</v>
      </c>
      <c r="Y20" s="134"/>
      <c r="Z20" s="134"/>
      <c r="AA20" s="135"/>
      <c r="AB20" s="13"/>
      <c r="AC20" s="51" t="s">
        <v>141</v>
      </c>
      <c r="AD20" s="52"/>
      <c r="AE20" s="52"/>
      <c r="AF20" s="52"/>
      <c r="AG20" s="52"/>
      <c r="AH20" s="52"/>
      <c r="AI20" s="52"/>
      <c r="AJ20" s="52"/>
      <c r="AK20" s="134">
        <v>3490.289</v>
      </c>
      <c r="AL20" s="134"/>
      <c r="AM20" s="134"/>
      <c r="AN20" s="135"/>
      <c r="AO20" s="50"/>
      <c r="AP20" s="51" t="s">
        <v>141</v>
      </c>
      <c r="AQ20" s="52"/>
      <c r="AR20" s="52"/>
      <c r="AS20" s="52"/>
      <c r="AT20" s="52"/>
      <c r="AU20" s="52"/>
      <c r="AV20" s="52"/>
      <c r="AW20" s="52"/>
      <c r="AX20" s="134">
        <v>1551.2420000000002</v>
      </c>
      <c r="AY20" s="134"/>
      <c r="AZ20" s="134"/>
      <c r="BA20" s="135"/>
      <c r="BB20" s="12"/>
      <c r="BC20" s="56"/>
      <c r="BE20" s="310"/>
    </row>
    <row r="21" spans="1:57" s="8" customFormat="1" ht="9.75" customHeight="1">
      <c r="A21" s="55"/>
      <c r="B21" s="11"/>
      <c r="C21" s="51" t="s">
        <v>142</v>
      </c>
      <c r="D21" s="52"/>
      <c r="E21" s="52"/>
      <c r="F21" s="52"/>
      <c r="G21" s="52"/>
      <c r="H21" s="52"/>
      <c r="I21" s="52"/>
      <c r="J21" s="52"/>
      <c r="K21" s="134">
        <v>2885.3</v>
      </c>
      <c r="L21" s="134"/>
      <c r="M21" s="134"/>
      <c r="N21" s="135"/>
      <c r="O21" s="13"/>
      <c r="P21" s="51" t="s">
        <v>142</v>
      </c>
      <c r="Q21" s="52"/>
      <c r="R21" s="52"/>
      <c r="S21" s="52"/>
      <c r="T21" s="52"/>
      <c r="U21" s="52"/>
      <c r="V21" s="52"/>
      <c r="W21" s="52"/>
      <c r="X21" s="134">
        <v>3117.9830000000006</v>
      </c>
      <c r="Y21" s="134"/>
      <c r="Z21" s="134"/>
      <c r="AA21" s="135"/>
      <c r="AB21" s="13"/>
      <c r="AC21" s="51" t="s">
        <v>142</v>
      </c>
      <c r="AD21" s="52"/>
      <c r="AE21" s="52"/>
      <c r="AF21" s="52"/>
      <c r="AG21" s="52"/>
      <c r="AH21" s="52"/>
      <c r="AI21" s="52"/>
      <c r="AJ21" s="52"/>
      <c r="AK21" s="134">
        <v>4188.327</v>
      </c>
      <c r="AL21" s="134"/>
      <c r="AM21" s="134"/>
      <c r="AN21" s="135"/>
      <c r="AO21" s="50"/>
      <c r="AP21" s="51" t="s">
        <v>142</v>
      </c>
      <c r="AQ21" s="52"/>
      <c r="AR21" s="52"/>
      <c r="AS21" s="52"/>
      <c r="AT21" s="52"/>
      <c r="AU21" s="52"/>
      <c r="AV21" s="52"/>
      <c r="AW21" s="52"/>
      <c r="AX21" s="134">
        <v>1861.486</v>
      </c>
      <c r="AY21" s="134"/>
      <c r="AZ21" s="134"/>
      <c r="BA21" s="135"/>
      <c r="BB21" s="12"/>
      <c r="BC21" s="56"/>
      <c r="BE21" s="310"/>
    </row>
    <row r="22" spans="1:57" s="8" customFormat="1" ht="4.5" customHeight="1">
      <c r="A22" s="55"/>
      <c r="B22" s="11"/>
      <c r="C22" s="14"/>
      <c r="D22" s="15"/>
      <c r="E22" s="15"/>
      <c r="F22" s="15"/>
      <c r="G22" s="15"/>
      <c r="H22" s="15"/>
      <c r="I22" s="15"/>
      <c r="J22" s="15"/>
      <c r="K22" s="17"/>
      <c r="L22" s="17"/>
      <c r="M22" s="17"/>
      <c r="N22" s="18"/>
      <c r="O22" s="13"/>
      <c r="P22" s="14"/>
      <c r="Q22" s="15"/>
      <c r="R22" s="15"/>
      <c r="S22" s="15"/>
      <c r="T22" s="15"/>
      <c r="U22" s="15"/>
      <c r="V22" s="15"/>
      <c r="W22" s="15"/>
      <c r="X22" s="16"/>
      <c r="Y22" s="17"/>
      <c r="Z22" s="17"/>
      <c r="AA22" s="18"/>
      <c r="AB22" s="13"/>
      <c r="AC22" s="14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9"/>
      <c r="AO22" s="11"/>
      <c r="AP22" s="14"/>
      <c r="AQ22" s="15"/>
      <c r="AR22" s="15"/>
      <c r="AS22" s="15"/>
      <c r="AT22" s="15"/>
      <c r="AU22" s="15"/>
      <c r="AV22" s="15"/>
      <c r="AW22" s="16"/>
      <c r="AX22" s="17"/>
      <c r="AY22" s="17"/>
      <c r="AZ22" s="17"/>
      <c r="BA22" s="18"/>
      <c r="BB22" s="12"/>
      <c r="BC22" s="56"/>
      <c r="BE22" s="310"/>
    </row>
    <row r="23" spans="1:57" s="8" customFormat="1" ht="5.25" customHeight="1">
      <c r="A23" s="71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9"/>
      <c r="BC23" s="56"/>
      <c r="BE23" s="310"/>
    </row>
    <row r="24" spans="1:57" s="8" customFormat="1" ht="6" customHeight="1">
      <c r="A24" s="5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6"/>
      <c r="BE24" s="310"/>
    </row>
    <row r="25" spans="1:57" s="8" customFormat="1" ht="4.5" customHeight="1">
      <c r="A25" s="55"/>
      <c r="B25" s="2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1"/>
      <c r="BC25" s="56"/>
      <c r="BE25" s="310"/>
    </row>
    <row r="26" spans="1:57" s="8" customFormat="1" ht="11.25" customHeight="1">
      <c r="A26" s="55"/>
      <c r="B26" s="136" t="s">
        <v>39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2"/>
      <c r="BC26" s="56"/>
      <c r="BE26" s="310"/>
    </row>
    <row r="27" spans="1:57" s="8" customFormat="1" ht="5.25" customHeight="1">
      <c r="A27" s="55"/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2"/>
      <c r="BC27" s="56"/>
      <c r="BE27" s="310"/>
    </row>
    <row r="28" spans="1:61" s="10" customFormat="1" ht="22.5" customHeight="1">
      <c r="A28" s="39"/>
      <c r="B28" s="23"/>
      <c r="C28" s="174" t="s">
        <v>0</v>
      </c>
      <c r="D28" s="175"/>
      <c r="E28" s="175"/>
      <c r="F28" s="175"/>
      <c r="G28" s="175"/>
      <c r="H28" s="175"/>
      <c r="I28" s="176"/>
      <c r="J28" s="151" t="s">
        <v>40</v>
      </c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83" t="s">
        <v>41</v>
      </c>
      <c r="AQ28" s="184"/>
      <c r="AR28" s="184"/>
      <c r="AS28" s="185"/>
      <c r="AT28" s="182" t="s">
        <v>42</v>
      </c>
      <c r="AU28" s="182"/>
      <c r="AV28" s="182"/>
      <c r="AW28" s="182"/>
      <c r="AX28" s="186" t="s">
        <v>43</v>
      </c>
      <c r="AY28" s="182"/>
      <c r="AZ28" s="182"/>
      <c r="BA28" s="187"/>
      <c r="BB28" s="24"/>
      <c r="BC28" s="40"/>
      <c r="BE28" s="307" t="s">
        <v>152</v>
      </c>
      <c r="BF28" s="7" t="s">
        <v>153</v>
      </c>
      <c r="BG28" s="7" t="s">
        <v>154</v>
      </c>
      <c r="BH28" s="7" t="s">
        <v>156</v>
      </c>
      <c r="BI28" s="7" t="s">
        <v>155</v>
      </c>
    </row>
    <row r="29" spans="1:60" s="7" customFormat="1" ht="9.75" customHeight="1">
      <c r="A29" s="41"/>
      <c r="B29" s="48"/>
      <c r="C29" s="314" t="s">
        <v>2</v>
      </c>
      <c r="D29" s="315"/>
      <c r="E29" s="315"/>
      <c r="F29" s="315"/>
      <c r="G29" s="315"/>
      <c r="H29" s="315"/>
      <c r="I29" s="316"/>
      <c r="J29" s="317" t="s">
        <v>44</v>
      </c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126" t="s">
        <v>45</v>
      </c>
      <c r="AL29" s="126"/>
      <c r="AM29" s="126"/>
      <c r="AN29" s="126"/>
      <c r="AO29" s="126"/>
      <c r="AP29" s="188">
        <v>77.55</v>
      </c>
      <c r="AQ29" s="189"/>
      <c r="AR29" s="189"/>
      <c r="AS29" s="190"/>
      <c r="AT29" s="188">
        <v>71.995</v>
      </c>
      <c r="AU29" s="189"/>
      <c r="AV29" s="189"/>
      <c r="AW29" s="190"/>
      <c r="AX29" s="188">
        <v>66.825</v>
      </c>
      <c r="AY29" s="189"/>
      <c r="AZ29" s="189"/>
      <c r="BA29" s="191"/>
      <c r="BB29" s="25"/>
      <c r="BC29" s="42"/>
      <c r="BE29" s="306"/>
      <c r="BF29" s="78"/>
      <c r="BG29" s="78"/>
      <c r="BH29" s="78"/>
    </row>
    <row r="30" spans="1:61" s="7" customFormat="1" ht="9.75" customHeight="1">
      <c r="A30" s="41"/>
      <c r="B30" s="48"/>
      <c r="C30" s="318"/>
      <c r="D30" s="319"/>
      <c r="E30" s="319"/>
      <c r="F30" s="319"/>
      <c r="G30" s="319"/>
      <c r="H30" s="319"/>
      <c r="I30" s="320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 t="s">
        <v>46</v>
      </c>
      <c r="AL30" s="317"/>
      <c r="AM30" s="317"/>
      <c r="AN30" s="317"/>
      <c r="AO30" s="317"/>
      <c r="AP30" s="188">
        <v>93.005</v>
      </c>
      <c r="AQ30" s="189"/>
      <c r="AR30" s="189"/>
      <c r="AS30" s="190"/>
      <c r="AT30" s="188">
        <v>86.35</v>
      </c>
      <c r="AU30" s="189"/>
      <c r="AV30" s="189"/>
      <c r="AW30" s="190"/>
      <c r="AX30" s="188">
        <v>80.135</v>
      </c>
      <c r="AY30" s="189"/>
      <c r="AZ30" s="189"/>
      <c r="BA30" s="191"/>
      <c r="BB30" s="25"/>
      <c r="BC30" s="42"/>
      <c r="BE30" s="306">
        <f>30*AP30</f>
        <v>2790.1499999999996</v>
      </c>
      <c r="BF30" s="306">
        <f>50*AP30</f>
        <v>4650.25</v>
      </c>
      <c r="BG30" s="306">
        <f>75*AT30</f>
        <v>6476.25</v>
      </c>
      <c r="BH30" s="306">
        <f>101*AX30</f>
        <v>8093.635</v>
      </c>
      <c r="BI30" s="306">
        <f>200*AX30</f>
        <v>16027.000000000002</v>
      </c>
    </row>
    <row r="31" spans="1:60" s="7" customFormat="1" ht="9.75" customHeight="1">
      <c r="A31" s="41"/>
      <c r="B31" s="48"/>
      <c r="C31" s="321"/>
      <c r="D31" s="322"/>
      <c r="E31" s="322"/>
      <c r="F31" s="322"/>
      <c r="G31" s="322"/>
      <c r="H31" s="322"/>
      <c r="I31" s="323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126" t="s">
        <v>47</v>
      </c>
      <c r="AL31" s="126"/>
      <c r="AM31" s="126"/>
      <c r="AN31" s="126"/>
      <c r="AO31" s="126"/>
      <c r="AP31" s="188">
        <v>110.275</v>
      </c>
      <c r="AQ31" s="189"/>
      <c r="AR31" s="189"/>
      <c r="AS31" s="190"/>
      <c r="AT31" s="188">
        <v>102.52</v>
      </c>
      <c r="AU31" s="189"/>
      <c r="AV31" s="189"/>
      <c r="AW31" s="190"/>
      <c r="AX31" s="188">
        <v>95.04</v>
      </c>
      <c r="AY31" s="189"/>
      <c r="AZ31" s="189"/>
      <c r="BA31" s="191"/>
      <c r="BB31" s="25"/>
      <c r="BC31" s="42"/>
      <c r="BE31" s="306"/>
      <c r="BF31" s="78"/>
      <c r="BG31" s="78"/>
      <c r="BH31" s="78"/>
    </row>
    <row r="32" spans="1:60" s="7" customFormat="1" ht="22.5" customHeight="1">
      <c r="A32" s="41"/>
      <c r="B32" s="48"/>
      <c r="C32" s="143" t="s">
        <v>1</v>
      </c>
      <c r="D32" s="144"/>
      <c r="E32" s="144"/>
      <c r="F32" s="144"/>
      <c r="G32" s="144"/>
      <c r="H32" s="144"/>
      <c r="I32" s="145"/>
      <c r="J32" s="126" t="s">
        <v>48</v>
      </c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14">
        <v>93.225</v>
      </c>
      <c r="AQ32" s="115"/>
      <c r="AR32" s="115"/>
      <c r="AS32" s="84"/>
      <c r="AT32" s="114">
        <v>88.22</v>
      </c>
      <c r="AU32" s="115"/>
      <c r="AV32" s="115"/>
      <c r="AW32" s="84"/>
      <c r="AX32" s="114">
        <v>84.645</v>
      </c>
      <c r="AY32" s="115"/>
      <c r="AZ32" s="115"/>
      <c r="BA32" s="116"/>
      <c r="BB32" s="25"/>
      <c r="BC32" s="42"/>
      <c r="BE32" s="306"/>
      <c r="BF32" s="78"/>
      <c r="BG32" s="78"/>
      <c r="BH32" s="78"/>
    </row>
    <row r="33" spans="1:60" s="7" customFormat="1" ht="21.75" customHeight="1">
      <c r="A33" s="41"/>
      <c r="B33" s="48"/>
      <c r="C33" s="143" t="s">
        <v>3</v>
      </c>
      <c r="D33" s="144"/>
      <c r="E33" s="144"/>
      <c r="F33" s="144"/>
      <c r="G33" s="144"/>
      <c r="H33" s="144"/>
      <c r="I33" s="145"/>
      <c r="J33" s="126" t="s">
        <v>49</v>
      </c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14">
        <v>103.345</v>
      </c>
      <c r="AQ33" s="115"/>
      <c r="AR33" s="115"/>
      <c r="AS33" s="84"/>
      <c r="AT33" s="114">
        <v>98.12</v>
      </c>
      <c r="AU33" s="115"/>
      <c r="AV33" s="115"/>
      <c r="AW33" s="84"/>
      <c r="AX33" s="114">
        <v>94.82</v>
      </c>
      <c r="AY33" s="115"/>
      <c r="AZ33" s="115"/>
      <c r="BA33" s="116"/>
      <c r="BB33" s="25"/>
      <c r="BC33" s="42"/>
      <c r="BE33" s="306"/>
      <c r="BF33" s="78"/>
      <c r="BG33" s="78"/>
      <c r="BH33" s="78"/>
    </row>
    <row r="34" spans="1:60" s="7" customFormat="1" ht="21.75" customHeight="1">
      <c r="A34" s="41"/>
      <c r="B34" s="48"/>
      <c r="C34" s="143" t="s">
        <v>15</v>
      </c>
      <c r="D34" s="144"/>
      <c r="E34" s="144"/>
      <c r="F34" s="144"/>
      <c r="G34" s="144"/>
      <c r="H34" s="144"/>
      <c r="I34" s="145"/>
      <c r="J34" s="126" t="s">
        <v>50</v>
      </c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14">
        <v>120.175</v>
      </c>
      <c r="AQ34" s="115"/>
      <c r="AR34" s="115"/>
      <c r="AS34" s="84"/>
      <c r="AT34" s="114">
        <v>115.06</v>
      </c>
      <c r="AU34" s="115"/>
      <c r="AV34" s="115"/>
      <c r="AW34" s="84"/>
      <c r="AX34" s="114">
        <v>111.705</v>
      </c>
      <c r="AY34" s="115"/>
      <c r="AZ34" s="115"/>
      <c r="BA34" s="116"/>
      <c r="BB34" s="25"/>
      <c r="BC34" s="42"/>
      <c r="BE34" s="306"/>
      <c r="BF34" s="78"/>
      <c r="BG34" s="78"/>
      <c r="BH34" s="78"/>
    </row>
    <row r="35" spans="1:60" s="7" customFormat="1" ht="21" customHeight="1">
      <c r="A35" s="41"/>
      <c r="B35" s="48"/>
      <c r="C35" s="143" t="s">
        <v>4</v>
      </c>
      <c r="D35" s="144"/>
      <c r="E35" s="144"/>
      <c r="F35" s="144"/>
      <c r="G35" s="144"/>
      <c r="H35" s="144"/>
      <c r="I35" s="145"/>
      <c r="J35" s="126" t="s">
        <v>51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14">
        <v>34.21</v>
      </c>
      <c r="AQ35" s="115"/>
      <c r="AR35" s="115"/>
      <c r="AS35" s="84"/>
      <c r="AT35" s="114">
        <v>32.835</v>
      </c>
      <c r="AU35" s="115"/>
      <c r="AV35" s="115"/>
      <c r="AW35" s="84"/>
      <c r="AX35" s="114">
        <v>31.35</v>
      </c>
      <c r="AY35" s="115"/>
      <c r="AZ35" s="115"/>
      <c r="BA35" s="116"/>
      <c r="BB35" s="25"/>
      <c r="BC35" s="42"/>
      <c r="BE35" s="306"/>
      <c r="BF35" s="78"/>
      <c r="BG35" s="78"/>
      <c r="BH35" s="78"/>
    </row>
    <row r="36" spans="1:58" s="7" customFormat="1" ht="10.5" customHeight="1">
      <c r="A36" s="41"/>
      <c r="B36" s="48"/>
      <c r="C36" s="143" t="s">
        <v>78</v>
      </c>
      <c r="D36" s="144"/>
      <c r="E36" s="144"/>
      <c r="F36" s="144"/>
      <c r="G36" s="144"/>
      <c r="H36" s="144"/>
      <c r="I36" s="145"/>
      <c r="J36" s="146" t="s">
        <v>80</v>
      </c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8"/>
      <c r="AP36" s="114">
        <v>21.12</v>
      </c>
      <c r="AQ36" s="115"/>
      <c r="AR36" s="115"/>
      <c r="AS36" s="84"/>
      <c r="AT36" s="132" t="s">
        <v>79</v>
      </c>
      <c r="AU36" s="132"/>
      <c r="AV36" s="132"/>
      <c r="AW36" s="132"/>
      <c r="AX36" s="132"/>
      <c r="AY36" s="132"/>
      <c r="AZ36" s="132"/>
      <c r="BA36" s="133"/>
      <c r="BB36" s="25"/>
      <c r="BC36" s="42"/>
      <c r="BE36" s="306"/>
      <c r="BF36" s="78"/>
    </row>
    <row r="37" spans="1:58" s="7" customFormat="1" ht="9.75" customHeight="1">
      <c r="A37" s="41"/>
      <c r="B37" s="48"/>
      <c r="C37" s="143" t="s">
        <v>5</v>
      </c>
      <c r="D37" s="144"/>
      <c r="E37" s="144"/>
      <c r="F37" s="144"/>
      <c r="G37" s="144"/>
      <c r="H37" s="144"/>
      <c r="I37" s="145"/>
      <c r="J37" s="126" t="s">
        <v>52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88">
        <v>35.475</v>
      </c>
      <c r="AQ37" s="189"/>
      <c r="AR37" s="189"/>
      <c r="AS37" s="190"/>
      <c r="AT37" s="132" t="s">
        <v>79</v>
      </c>
      <c r="AU37" s="132"/>
      <c r="AV37" s="132"/>
      <c r="AW37" s="132"/>
      <c r="AX37" s="132"/>
      <c r="AY37" s="132"/>
      <c r="AZ37" s="132"/>
      <c r="BA37" s="133"/>
      <c r="BB37" s="25"/>
      <c r="BC37" s="42"/>
      <c r="BE37" s="306"/>
      <c r="BF37" s="78"/>
    </row>
    <row r="38" spans="1:58" s="7" customFormat="1" ht="9.75" customHeight="1">
      <c r="A38" s="41"/>
      <c r="B38" s="48"/>
      <c r="C38" s="195" t="s">
        <v>6</v>
      </c>
      <c r="D38" s="196"/>
      <c r="E38" s="196"/>
      <c r="F38" s="196"/>
      <c r="G38" s="196"/>
      <c r="H38" s="196"/>
      <c r="I38" s="197"/>
      <c r="J38" s="89" t="s">
        <v>53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200">
        <v>43.725</v>
      </c>
      <c r="AQ38" s="201"/>
      <c r="AR38" s="201"/>
      <c r="AS38" s="202"/>
      <c r="AT38" s="193" t="s">
        <v>79</v>
      </c>
      <c r="AU38" s="193"/>
      <c r="AV38" s="193"/>
      <c r="AW38" s="193"/>
      <c r="AX38" s="193"/>
      <c r="AY38" s="193"/>
      <c r="AZ38" s="193"/>
      <c r="BA38" s="194"/>
      <c r="BB38" s="25"/>
      <c r="BC38" s="42"/>
      <c r="BE38" s="306"/>
      <c r="BF38" s="78"/>
    </row>
    <row r="39" spans="1:57" s="7" customFormat="1" ht="4.5" customHeight="1">
      <c r="A39" s="41"/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25"/>
      <c r="BC39" s="42"/>
      <c r="BE39" s="306"/>
    </row>
    <row r="40" spans="1:57" s="10" customFormat="1" ht="22.5" customHeight="1">
      <c r="A40" s="39"/>
      <c r="B40" s="72"/>
      <c r="C40" s="174" t="s">
        <v>0</v>
      </c>
      <c r="D40" s="175"/>
      <c r="E40" s="175"/>
      <c r="F40" s="175"/>
      <c r="G40" s="175"/>
      <c r="H40" s="175"/>
      <c r="I40" s="176"/>
      <c r="J40" s="151" t="s">
        <v>40</v>
      </c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98" t="s">
        <v>54</v>
      </c>
      <c r="AQ40" s="198"/>
      <c r="AR40" s="198"/>
      <c r="AS40" s="198"/>
      <c r="AT40" s="198" t="s">
        <v>64</v>
      </c>
      <c r="AU40" s="198"/>
      <c r="AV40" s="198"/>
      <c r="AW40" s="198"/>
      <c r="AX40" s="198" t="s">
        <v>144</v>
      </c>
      <c r="AY40" s="198"/>
      <c r="AZ40" s="198"/>
      <c r="BA40" s="199"/>
      <c r="BB40" s="24"/>
      <c r="BC40" s="40"/>
      <c r="BE40" s="306"/>
    </row>
    <row r="41" spans="1:69" s="7" customFormat="1" ht="21" customHeight="1">
      <c r="A41" s="41"/>
      <c r="B41" s="73"/>
      <c r="C41" s="143" t="s">
        <v>7</v>
      </c>
      <c r="D41" s="144"/>
      <c r="E41" s="144"/>
      <c r="F41" s="144"/>
      <c r="G41" s="144"/>
      <c r="H41" s="144"/>
      <c r="I41" s="145"/>
      <c r="J41" s="126" t="s">
        <v>55</v>
      </c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14">
        <v>117.04</v>
      </c>
      <c r="AQ41" s="115"/>
      <c r="AR41" s="115"/>
      <c r="AS41" s="84"/>
      <c r="AT41" s="114">
        <v>110.44</v>
      </c>
      <c r="AU41" s="115"/>
      <c r="AV41" s="115"/>
      <c r="AW41" s="84"/>
      <c r="AX41" s="114">
        <v>103.345</v>
      </c>
      <c r="AY41" s="115"/>
      <c r="AZ41" s="115"/>
      <c r="BA41" s="84"/>
      <c r="BB41" s="25"/>
      <c r="BC41" s="42"/>
      <c r="BE41" s="306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</row>
    <row r="42" spans="1:69" s="7" customFormat="1" ht="12" customHeight="1">
      <c r="A42" s="41"/>
      <c r="B42" s="73"/>
      <c r="C42" s="143" t="s">
        <v>28</v>
      </c>
      <c r="D42" s="144"/>
      <c r="E42" s="144"/>
      <c r="F42" s="144"/>
      <c r="G42" s="144"/>
      <c r="H42" s="144"/>
      <c r="I42" s="145"/>
      <c r="J42" s="126" t="s">
        <v>56</v>
      </c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14">
        <v>80.3</v>
      </c>
      <c r="AQ42" s="115"/>
      <c r="AR42" s="115"/>
      <c r="AS42" s="84"/>
      <c r="AT42" s="114">
        <v>73.67800000000001</v>
      </c>
      <c r="AU42" s="115"/>
      <c r="AV42" s="115"/>
      <c r="AW42" s="84"/>
      <c r="AX42" s="114">
        <v>67.375</v>
      </c>
      <c r="AY42" s="115"/>
      <c r="AZ42" s="115"/>
      <c r="BA42" s="84"/>
      <c r="BB42" s="25"/>
      <c r="BC42" s="42"/>
      <c r="BE42" s="306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</row>
    <row r="43" spans="1:69" s="7" customFormat="1" ht="21" customHeight="1">
      <c r="A43" s="41"/>
      <c r="B43" s="73"/>
      <c r="C43" s="143" t="s">
        <v>16</v>
      </c>
      <c r="D43" s="144"/>
      <c r="E43" s="144"/>
      <c r="F43" s="144"/>
      <c r="G43" s="144"/>
      <c r="H43" s="144"/>
      <c r="I43" s="145"/>
      <c r="J43" s="126" t="s">
        <v>57</v>
      </c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14">
        <v>127.93</v>
      </c>
      <c r="AQ43" s="115"/>
      <c r="AR43" s="115"/>
      <c r="AS43" s="84"/>
      <c r="AT43" s="114">
        <v>117.37</v>
      </c>
      <c r="AU43" s="115"/>
      <c r="AV43" s="115"/>
      <c r="AW43" s="84"/>
      <c r="AX43" s="114">
        <v>106.7</v>
      </c>
      <c r="AY43" s="115"/>
      <c r="AZ43" s="115"/>
      <c r="BA43" s="84"/>
      <c r="BB43" s="25"/>
      <c r="BC43" s="42"/>
      <c r="BE43" s="306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</row>
    <row r="44" spans="1:69" s="7" customFormat="1" ht="21" customHeight="1">
      <c r="A44" s="41"/>
      <c r="B44" s="73"/>
      <c r="C44" s="143" t="s">
        <v>17</v>
      </c>
      <c r="D44" s="144"/>
      <c r="E44" s="144"/>
      <c r="F44" s="144"/>
      <c r="G44" s="144"/>
      <c r="H44" s="144"/>
      <c r="I44" s="145"/>
      <c r="J44" s="126" t="s">
        <v>58</v>
      </c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14">
        <v>157.575</v>
      </c>
      <c r="AQ44" s="115"/>
      <c r="AR44" s="115"/>
      <c r="AS44" s="84"/>
      <c r="AT44" s="114">
        <v>144.1</v>
      </c>
      <c r="AU44" s="115"/>
      <c r="AV44" s="115"/>
      <c r="AW44" s="84"/>
      <c r="AX44" s="114">
        <v>131.285</v>
      </c>
      <c r="AY44" s="115"/>
      <c r="AZ44" s="115"/>
      <c r="BA44" s="84"/>
      <c r="BB44" s="25"/>
      <c r="BC44" s="42"/>
      <c r="BE44" s="306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</row>
    <row r="45" spans="1:69" s="7" customFormat="1" ht="21.75" customHeight="1">
      <c r="A45" s="41"/>
      <c r="B45" s="73"/>
      <c r="C45" s="143" t="s">
        <v>8</v>
      </c>
      <c r="D45" s="144"/>
      <c r="E45" s="144"/>
      <c r="F45" s="144"/>
      <c r="G45" s="144"/>
      <c r="H45" s="144"/>
      <c r="I45" s="145"/>
      <c r="J45" s="126" t="s">
        <v>59</v>
      </c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90">
        <v>133.66100000000003</v>
      </c>
      <c r="AQ45" s="91"/>
      <c r="AR45" s="91"/>
      <c r="AS45" s="92"/>
      <c r="AT45" s="90">
        <v>129.635</v>
      </c>
      <c r="AU45" s="91"/>
      <c r="AV45" s="91"/>
      <c r="AW45" s="92"/>
      <c r="AX45" s="90">
        <v>123.695</v>
      </c>
      <c r="AY45" s="91"/>
      <c r="AZ45" s="91"/>
      <c r="BA45" s="92"/>
      <c r="BB45" s="25"/>
      <c r="BC45" s="42"/>
      <c r="BE45" s="306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</row>
    <row r="46" spans="1:69" s="7" customFormat="1" ht="12.75" customHeight="1">
      <c r="A46" s="41"/>
      <c r="B46" s="73"/>
      <c r="C46" s="274" t="s">
        <v>128</v>
      </c>
      <c r="D46" s="275"/>
      <c r="E46" s="275"/>
      <c r="F46" s="275"/>
      <c r="G46" s="275"/>
      <c r="H46" s="275"/>
      <c r="I46" s="276"/>
      <c r="J46" s="301" t="s">
        <v>129</v>
      </c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152">
        <v>95.645</v>
      </c>
      <c r="AQ46" s="153"/>
      <c r="AR46" s="153"/>
      <c r="AS46" s="154"/>
      <c r="AT46" s="152">
        <v>88.275</v>
      </c>
      <c r="AU46" s="153"/>
      <c r="AV46" s="153"/>
      <c r="AW46" s="154"/>
      <c r="AX46" s="152">
        <v>85.085</v>
      </c>
      <c r="AY46" s="153"/>
      <c r="AZ46" s="153"/>
      <c r="BA46" s="154"/>
      <c r="BB46" s="25"/>
      <c r="BC46" s="42"/>
      <c r="BE46" s="306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</row>
    <row r="47" spans="1:69" s="7" customFormat="1" ht="12.75" customHeight="1">
      <c r="A47" s="41"/>
      <c r="B47" s="73"/>
      <c r="C47" s="195" t="s">
        <v>130</v>
      </c>
      <c r="D47" s="196"/>
      <c r="E47" s="196"/>
      <c r="F47" s="196"/>
      <c r="G47" s="196"/>
      <c r="H47" s="196"/>
      <c r="I47" s="197"/>
      <c r="J47" s="89" t="s">
        <v>131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90">
        <v>110.495</v>
      </c>
      <c r="AQ47" s="91"/>
      <c r="AR47" s="91"/>
      <c r="AS47" s="92"/>
      <c r="AT47" s="90">
        <v>105.215</v>
      </c>
      <c r="AU47" s="91"/>
      <c r="AV47" s="91"/>
      <c r="AW47" s="92"/>
      <c r="AX47" s="90">
        <v>102.025</v>
      </c>
      <c r="AY47" s="91"/>
      <c r="AZ47" s="91"/>
      <c r="BA47" s="92"/>
      <c r="BB47" s="25"/>
      <c r="BC47" s="42"/>
      <c r="BE47" s="306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</row>
    <row r="48" spans="1:69" s="7" customFormat="1" ht="20.25" customHeight="1">
      <c r="A48" s="41"/>
      <c r="B48" s="73"/>
      <c r="C48" s="143" t="s">
        <v>9</v>
      </c>
      <c r="D48" s="144"/>
      <c r="E48" s="144"/>
      <c r="F48" s="144"/>
      <c r="G48" s="144"/>
      <c r="H48" s="144"/>
      <c r="I48" s="145"/>
      <c r="J48" s="126" t="s">
        <v>60</v>
      </c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203">
        <v>125.125</v>
      </c>
      <c r="AQ48" s="204"/>
      <c r="AR48" s="204"/>
      <c r="AS48" s="205"/>
      <c r="AT48" s="203">
        <v>120.67</v>
      </c>
      <c r="AU48" s="204"/>
      <c r="AV48" s="204"/>
      <c r="AW48" s="205"/>
      <c r="AX48" s="203">
        <v>115.5</v>
      </c>
      <c r="AY48" s="204"/>
      <c r="AZ48" s="204"/>
      <c r="BA48" s="205"/>
      <c r="BB48" s="25"/>
      <c r="BC48" s="42"/>
      <c r="BE48" s="306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</row>
    <row r="49" spans="1:69" s="7" customFormat="1" ht="12" customHeight="1">
      <c r="A49" s="41"/>
      <c r="B49" s="73"/>
      <c r="C49" s="206" t="s">
        <v>18</v>
      </c>
      <c r="D49" s="207"/>
      <c r="E49" s="207"/>
      <c r="F49" s="207"/>
      <c r="G49" s="207"/>
      <c r="H49" s="207"/>
      <c r="I49" s="208"/>
      <c r="J49" s="121" t="s">
        <v>145</v>
      </c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18">
        <v>301.235</v>
      </c>
      <c r="AQ49" s="119"/>
      <c r="AR49" s="119"/>
      <c r="AS49" s="120"/>
      <c r="AT49" s="118">
        <v>276.65</v>
      </c>
      <c r="AU49" s="119"/>
      <c r="AV49" s="119"/>
      <c r="AW49" s="120"/>
      <c r="AX49" s="118">
        <v>251.295</v>
      </c>
      <c r="AY49" s="119"/>
      <c r="AZ49" s="119"/>
      <c r="BA49" s="120"/>
      <c r="BB49" s="25"/>
      <c r="BC49" s="42"/>
      <c r="BE49" s="306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</row>
    <row r="50" spans="1:69" s="7" customFormat="1" ht="12" customHeight="1">
      <c r="A50" s="41"/>
      <c r="B50" s="73"/>
      <c r="C50" s="206" t="s">
        <v>18</v>
      </c>
      <c r="D50" s="207"/>
      <c r="E50" s="207"/>
      <c r="F50" s="207"/>
      <c r="G50" s="207"/>
      <c r="H50" s="207"/>
      <c r="I50" s="208"/>
      <c r="J50" s="209" t="s">
        <v>146</v>
      </c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1">
        <v>252.56</v>
      </c>
      <c r="AQ50" s="212"/>
      <c r="AR50" s="212"/>
      <c r="AS50" s="213"/>
      <c r="AT50" s="211">
        <v>231.11</v>
      </c>
      <c r="AU50" s="212"/>
      <c r="AV50" s="212"/>
      <c r="AW50" s="213"/>
      <c r="AX50" s="211">
        <v>209.825</v>
      </c>
      <c r="AY50" s="212"/>
      <c r="AZ50" s="212"/>
      <c r="BA50" s="213"/>
      <c r="BB50" s="25"/>
      <c r="BC50" s="42"/>
      <c r="BE50" s="306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</row>
    <row r="51" spans="1:69" s="7" customFormat="1" ht="12" customHeight="1">
      <c r="A51" s="41"/>
      <c r="B51" s="73"/>
      <c r="C51" s="214" t="s">
        <v>26</v>
      </c>
      <c r="D51" s="215"/>
      <c r="E51" s="215"/>
      <c r="F51" s="215"/>
      <c r="G51" s="215"/>
      <c r="H51" s="215"/>
      <c r="I51" s="216"/>
      <c r="J51" s="209" t="s">
        <v>147</v>
      </c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1">
        <v>228.305</v>
      </c>
      <c r="AQ51" s="212"/>
      <c r="AR51" s="212"/>
      <c r="AS51" s="213"/>
      <c r="AT51" s="211">
        <v>197.945</v>
      </c>
      <c r="AU51" s="212"/>
      <c r="AV51" s="212"/>
      <c r="AW51" s="213"/>
      <c r="AX51" s="211">
        <v>179.619</v>
      </c>
      <c r="AY51" s="212"/>
      <c r="AZ51" s="212"/>
      <c r="BA51" s="213"/>
      <c r="BB51" s="25"/>
      <c r="BC51" s="42"/>
      <c r="BE51" s="306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</row>
    <row r="52" spans="1:69" s="7" customFormat="1" ht="12" customHeight="1">
      <c r="A52" s="41"/>
      <c r="B52" s="73"/>
      <c r="C52" s="214" t="s">
        <v>19</v>
      </c>
      <c r="D52" s="215"/>
      <c r="E52" s="215"/>
      <c r="F52" s="215"/>
      <c r="G52" s="215"/>
      <c r="H52" s="215"/>
      <c r="I52" s="216"/>
      <c r="J52" s="209" t="s">
        <v>148</v>
      </c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1">
        <v>149.105</v>
      </c>
      <c r="AQ52" s="212"/>
      <c r="AR52" s="212"/>
      <c r="AS52" s="213"/>
      <c r="AT52" s="211">
        <v>137.17</v>
      </c>
      <c r="AU52" s="212"/>
      <c r="AV52" s="212"/>
      <c r="AW52" s="213"/>
      <c r="AX52" s="211">
        <v>125.015</v>
      </c>
      <c r="AY52" s="212"/>
      <c r="AZ52" s="212"/>
      <c r="BA52" s="213"/>
      <c r="BB52" s="25"/>
      <c r="BC52" s="42"/>
      <c r="BE52" s="306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</row>
    <row r="53" spans="1:69" s="7" customFormat="1" ht="12" customHeight="1">
      <c r="A53" s="41"/>
      <c r="B53" s="73"/>
      <c r="C53" s="214" t="s">
        <v>20</v>
      </c>
      <c r="D53" s="215"/>
      <c r="E53" s="215"/>
      <c r="F53" s="215"/>
      <c r="G53" s="215"/>
      <c r="H53" s="215"/>
      <c r="I53" s="216"/>
      <c r="J53" s="209" t="s">
        <v>149</v>
      </c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1">
        <v>143</v>
      </c>
      <c r="AQ53" s="212"/>
      <c r="AR53" s="212"/>
      <c r="AS53" s="213"/>
      <c r="AT53" s="211">
        <v>133.1</v>
      </c>
      <c r="AU53" s="212"/>
      <c r="AV53" s="212"/>
      <c r="AW53" s="213"/>
      <c r="AX53" s="211">
        <v>122.1</v>
      </c>
      <c r="AY53" s="212"/>
      <c r="AZ53" s="212"/>
      <c r="BA53" s="213"/>
      <c r="BB53" s="25"/>
      <c r="BC53" s="42"/>
      <c r="BE53" s="306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</row>
    <row r="54" spans="1:69" s="7" customFormat="1" ht="12" customHeight="1">
      <c r="A54" s="41"/>
      <c r="B54" s="73"/>
      <c r="C54" s="214" t="s">
        <v>21</v>
      </c>
      <c r="D54" s="215"/>
      <c r="E54" s="215"/>
      <c r="F54" s="215"/>
      <c r="G54" s="215"/>
      <c r="H54" s="215"/>
      <c r="I54" s="216"/>
      <c r="J54" s="209" t="s">
        <v>150</v>
      </c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1">
        <v>149.105</v>
      </c>
      <c r="AQ54" s="212"/>
      <c r="AR54" s="212"/>
      <c r="AS54" s="213"/>
      <c r="AT54" s="211">
        <v>137.17</v>
      </c>
      <c r="AU54" s="212"/>
      <c r="AV54" s="212"/>
      <c r="AW54" s="213"/>
      <c r="AX54" s="211">
        <v>125.015</v>
      </c>
      <c r="AY54" s="212"/>
      <c r="AZ54" s="212"/>
      <c r="BA54" s="213"/>
      <c r="BB54" s="25"/>
      <c r="BC54" s="42"/>
      <c r="BE54" s="306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</row>
    <row r="55" spans="1:69" s="7" customFormat="1" ht="21" customHeight="1">
      <c r="A55" s="41"/>
      <c r="B55" s="73"/>
      <c r="C55" s="99" t="s">
        <v>22</v>
      </c>
      <c r="D55" s="217"/>
      <c r="E55" s="217"/>
      <c r="F55" s="217"/>
      <c r="G55" s="217"/>
      <c r="H55" s="217"/>
      <c r="I55" s="218"/>
      <c r="J55" s="219" t="s">
        <v>89</v>
      </c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11">
        <v>213.18</v>
      </c>
      <c r="AQ55" s="212"/>
      <c r="AR55" s="212"/>
      <c r="AS55" s="213"/>
      <c r="AT55" s="211">
        <v>195.525</v>
      </c>
      <c r="AU55" s="212"/>
      <c r="AV55" s="212"/>
      <c r="AW55" s="213"/>
      <c r="AX55" s="211">
        <v>177.73800000000003</v>
      </c>
      <c r="AY55" s="212"/>
      <c r="AZ55" s="212"/>
      <c r="BA55" s="213"/>
      <c r="BB55" s="25"/>
      <c r="BC55" s="42"/>
      <c r="BE55" s="306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</row>
    <row r="56" spans="1:69" s="7" customFormat="1" ht="12" customHeight="1">
      <c r="A56" s="41"/>
      <c r="B56" s="73"/>
      <c r="C56" s="214" t="s">
        <v>23</v>
      </c>
      <c r="D56" s="215"/>
      <c r="E56" s="215"/>
      <c r="F56" s="215"/>
      <c r="G56" s="215"/>
      <c r="H56" s="215"/>
      <c r="I56" s="216"/>
      <c r="J56" s="209" t="s">
        <v>90</v>
      </c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1">
        <v>82.115</v>
      </c>
      <c r="AQ56" s="212"/>
      <c r="AR56" s="212"/>
      <c r="AS56" s="213"/>
      <c r="AT56" s="211">
        <v>75.295</v>
      </c>
      <c r="AU56" s="212"/>
      <c r="AV56" s="212"/>
      <c r="AW56" s="213"/>
      <c r="AX56" s="211">
        <v>68.475</v>
      </c>
      <c r="AY56" s="212"/>
      <c r="AZ56" s="212"/>
      <c r="BA56" s="213"/>
      <c r="BB56" s="25"/>
      <c r="BC56" s="42"/>
      <c r="BE56" s="306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</row>
    <row r="57" spans="1:69" s="7" customFormat="1" ht="12" customHeight="1">
      <c r="A57" s="41"/>
      <c r="B57" s="73"/>
      <c r="C57" s="214" t="s">
        <v>24</v>
      </c>
      <c r="D57" s="215"/>
      <c r="E57" s="215"/>
      <c r="F57" s="215"/>
      <c r="G57" s="215"/>
      <c r="H57" s="215"/>
      <c r="I57" s="216"/>
      <c r="J57" s="209" t="s">
        <v>91</v>
      </c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1">
        <v>100.705</v>
      </c>
      <c r="AQ57" s="212"/>
      <c r="AR57" s="212"/>
      <c r="AS57" s="213"/>
      <c r="AT57" s="211">
        <v>95.205</v>
      </c>
      <c r="AU57" s="212"/>
      <c r="AV57" s="212"/>
      <c r="AW57" s="213"/>
      <c r="AX57" s="211">
        <v>84.315</v>
      </c>
      <c r="AY57" s="212"/>
      <c r="AZ57" s="212"/>
      <c r="BA57" s="213"/>
      <c r="BB57" s="25"/>
      <c r="BC57" s="42"/>
      <c r="BE57" s="306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</row>
    <row r="58" spans="1:69" s="7" customFormat="1" ht="12" customHeight="1">
      <c r="A58" s="41"/>
      <c r="B58" s="73"/>
      <c r="C58" s="232" t="s">
        <v>25</v>
      </c>
      <c r="D58" s="233"/>
      <c r="E58" s="233"/>
      <c r="F58" s="233"/>
      <c r="G58" s="233"/>
      <c r="H58" s="233"/>
      <c r="I58" s="234"/>
      <c r="J58" s="235" t="s">
        <v>92</v>
      </c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21">
        <v>46.519000000000005</v>
      </c>
      <c r="AQ58" s="222"/>
      <c r="AR58" s="222"/>
      <c r="AS58" s="223"/>
      <c r="AT58" s="221">
        <v>42.823</v>
      </c>
      <c r="AU58" s="222"/>
      <c r="AV58" s="222"/>
      <c r="AW58" s="223"/>
      <c r="AX58" s="221">
        <v>38.918000000000006</v>
      </c>
      <c r="AY58" s="222"/>
      <c r="AZ58" s="222"/>
      <c r="BA58" s="223"/>
      <c r="BB58" s="25"/>
      <c r="BC58" s="42"/>
      <c r="BE58" s="306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</row>
    <row r="59" spans="1:69" s="7" customFormat="1" ht="12" customHeight="1">
      <c r="A59" s="41"/>
      <c r="B59" s="73"/>
      <c r="C59" s="224" t="s">
        <v>93</v>
      </c>
      <c r="D59" s="225"/>
      <c r="E59" s="225"/>
      <c r="F59" s="225"/>
      <c r="G59" s="225"/>
      <c r="H59" s="225"/>
      <c r="I59" s="226"/>
      <c r="J59" s="227" t="s">
        <v>94</v>
      </c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9">
        <v>254.012</v>
      </c>
      <c r="AQ59" s="230"/>
      <c r="AR59" s="230"/>
      <c r="AS59" s="231"/>
      <c r="AT59" s="229">
        <v>237.58900000000003</v>
      </c>
      <c r="AU59" s="230"/>
      <c r="AV59" s="230"/>
      <c r="AW59" s="231"/>
      <c r="AX59" s="229">
        <v>222.805</v>
      </c>
      <c r="AY59" s="230"/>
      <c r="AZ59" s="230"/>
      <c r="BA59" s="231"/>
      <c r="BB59" s="25"/>
      <c r="BC59" s="42"/>
      <c r="BE59" s="306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</row>
    <row r="60" spans="1:69" s="7" customFormat="1" ht="12" customHeight="1">
      <c r="A60" s="41"/>
      <c r="B60" s="73"/>
      <c r="C60" s="240" t="s">
        <v>95</v>
      </c>
      <c r="D60" s="241"/>
      <c r="E60" s="241"/>
      <c r="F60" s="241"/>
      <c r="G60" s="241"/>
      <c r="H60" s="241"/>
      <c r="I60" s="242"/>
      <c r="J60" s="243" t="s">
        <v>96</v>
      </c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37">
        <v>146.025</v>
      </c>
      <c r="AQ60" s="238"/>
      <c r="AR60" s="238"/>
      <c r="AS60" s="239"/>
      <c r="AT60" s="237">
        <v>134.497</v>
      </c>
      <c r="AU60" s="238"/>
      <c r="AV60" s="238"/>
      <c r="AW60" s="239"/>
      <c r="AX60" s="237">
        <v>123.05700000000002</v>
      </c>
      <c r="AY60" s="238"/>
      <c r="AZ60" s="238"/>
      <c r="BA60" s="239"/>
      <c r="BB60" s="25"/>
      <c r="BC60" s="42"/>
      <c r="BE60" s="306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</row>
    <row r="61" spans="1:69" s="7" customFormat="1" ht="12" customHeight="1">
      <c r="A61" s="41"/>
      <c r="B61" s="73"/>
      <c r="C61" s="240" t="s">
        <v>97</v>
      </c>
      <c r="D61" s="241"/>
      <c r="E61" s="241"/>
      <c r="F61" s="241"/>
      <c r="G61" s="241"/>
      <c r="H61" s="241"/>
      <c r="I61" s="242"/>
      <c r="J61" s="243" t="s">
        <v>98</v>
      </c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37">
        <v>135.98200000000003</v>
      </c>
      <c r="AQ61" s="238"/>
      <c r="AR61" s="238"/>
      <c r="AS61" s="239"/>
      <c r="AT61" s="237">
        <v>122.925</v>
      </c>
      <c r="AU61" s="238"/>
      <c r="AV61" s="238"/>
      <c r="AW61" s="239"/>
      <c r="AX61" s="237">
        <v>111.705</v>
      </c>
      <c r="AY61" s="238"/>
      <c r="AZ61" s="238"/>
      <c r="BA61" s="239"/>
      <c r="BB61" s="25"/>
      <c r="BC61" s="42"/>
      <c r="BE61" s="306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</row>
    <row r="62" spans="1:69" s="7" customFormat="1" ht="12" customHeight="1">
      <c r="A62" s="41"/>
      <c r="B62" s="73"/>
      <c r="C62" s="240" t="s">
        <v>99</v>
      </c>
      <c r="D62" s="241"/>
      <c r="E62" s="241"/>
      <c r="F62" s="241"/>
      <c r="G62" s="241"/>
      <c r="H62" s="241"/>
      <c r="I62" s="242"/>
      <c r="J62" s="243" t="s">
        <v>100</v>
      </c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37">
        <v>146.025</v>
      </c>
      <c r="AQ62" s="238"/>
      <c r="AR62" s="238"/>
      <c r="AS62" s="239"/>
      <c r="AT62" s="237">
        <v>134.497</v>
      </c>
      <c r="AU62" s="238"/>
      <c r="AV62" s="238"/>
      <c r="AW62" s="239"/>
      <c r="AX62" s="237">
        <v>123.05700000000002</v>
      </c>
      <c r="AY62" s="238"/>
      <c r="AZ62" s="238"/>
      <c r="BA62" s="239"/>
      <c r="BB62" s="25"/>
      <c r="BC62" s="42"/>
      <c r="BE62" s="306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</row>
    <row r="63" spans="1:69" s="7" customFormat="1" ht="21" customHeight="1">
      <c r="A63" s="41"/>
      <c r="B63" s="73"/>
      <c r="C63" s="245" t="s">
        <v>101</v>
      </c>
      <c r="D63" s="246"/>
      <c r="E63" s="246"/>
      <c r="F63" s="246"/>
      <c r="G63" s="246"/>
      <c r="H63" s="246"/>
      <c r="I63" s="247"/>
      <c r="J63" s="248" t="s">
        <v>102</v>
      </c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37">
        <v>181.929</v>
      </c>
      <c r="AQ63" s="238"/>
      <c r="AR63" s="238"/>
      <c r="AS63" s="239"/>
      <c r="AT63" s="237">
        <v>163.845</v>
      </c>
      <c r="AU63" s="238"/>
      <c r="AV63" s="238"/>
      <c r="AW63" s="239"/>
      <c r="AX63" s="237">
        <v>150.92</v>
      </c>
      <c r="AY63" s="238"/>
      <c r="AZ63" s="238"/>
      <c r="BA63" s="239"/>
      <c r="BB63" s="25"/>
      <c r="BC63" s="42"/>
      <c r="BE63" s="306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</row>
    <row r="64" spans="1:69" s="7" customFormat="1" ht="12" customHeight="1">
      <c r="A64" s="41"/>
      <c r="B64" s="73"/>
      <c r="C64" s="245" t="s">
        <v>103</v>
      </c>
      <c r="D64" s="246"/>
      <c r="E64" s="246"/>
      <c r="F64" s="246"/>
      <c r="G64" s="246"/>
      <c r="H64" s="246"/>
      <c r="I64" s="247"/>
      <c r="J64" s="248" t="s">
        <v>104</v>
      </c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37">
        <v>70.38900000000001</v>
      </c>
      <c r="AQ64" s="238"/>
      <c r="AR64" s="238"/>
      <c r="AS64" s="239"/>
      <c r="AT64" s="237">
        <v>63.47</v>
      </c>
      <c r="AU64" s="238"/>
      <c r="AV64" s="238"/>
      <c r="AW64" s="239"/>
      <c r="AX64" s="237">
        <v>56.485</v>
      </c>
      <c r="AY64" s="238"/>
      <c r="AZ64" s="238"/>
      <c r="BA64" s="239"/>
      <c r="BB64" s="25"/>
      <c r="BC64" s="42"/>
      <c r="BE64" s="306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</row>
    <row r="65" spans="1:69" s="7" customFormat="1" ht="12" customHeight="1">
      <c r="A65" s="41"/>
      <c r="B65" s="73"/>
      <c r="C65" s="240" t="s">
        <v>105</v>
      </c>
      <c r="D65" s="241"/>
      <c r="E65" s="241"/>
      <c r="F65" s="241"/>
      <c r="G65" s="241"/>
      <c r="H65" s="241"/>
      <c r="I65" s="242"/>
      <c r="J65" s="243" t="s">
        <v>106</v>
      </c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37">
        <v>86.9</v>
      </c>
      <c r="AQ65" s="238"/>
      <c r="AR65" s="238"/>
      <c r="AS65" s="239"/>
      <c r="AT65" s="237">
        <v>78.815</v>
      </c>
      <c r="AU65" s="238"/>
      <c r="AV65" s="238"/>
      <c r="AW65" s="239"/>
      <c r="AX65" s="237">
        <v>70.675</v>
      </c>
      <c r="AY65" s="238"/>
      <c r="AZ65" s="238"/>
      <c r="BA65" s="239"/>
      <c r="BB65" s="25"/>
      <c r="BC65" s="42"/>
      <c r="BE65" s="306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</row>
    <row r="66" spans="1:69" s="7" customFormat="1" ht="12" customHeight="1">
      <c r="A66" s="41"/>
      <c r="B66" s="73"/>
      <c r="C66" s="109" t="s">
        <v>107</v>
      </c>
      <c r="D66" s="110"/>
      <c r="E66" s="110"/>
      <c r="F66" s="110"/>
      <c r="G66" s="110"/>
      <c r="H66" s="110"/>
      <c r="I66" s="111"/>
      <c r="J66" s="112" t="s">
        <v>108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06">
        <v>36.608000000000004</v>
      </c>
      <c r="AQ66" s="107"/>
      <c r="AR66" s="107"/>
      <c r="AS66" s="108"/>
      <c r="AT66" s="106">
        <v>33.275</v>
      </c>
      <c r="AU66" s="107"/>
      <c r="AV66" s="107"/>
      <c r="AW66" s="108"/>
      <c r="AX66" s="106">
        <v>31.075</v>
      </c>
      <c r="AY66" s="107"/>
      <c r="AZ66" s="107"/>
      <c r="BA66" s="108"/>
      <c r="BB66" s="25"/>
      <c r="BC66" s="42"/>
      <c r="BE66" s="306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</row>
    <row r="67" spans="1:69" s="7" customFormat="1" ht="12" customHeight="1">
      <c r="A67" s="41"/>
      <c r="B67" s="73"/>
      <c r="C67" s="250" t="s">
        <v>109</v>
      </c>
      <c r="D67" s="251"/>
      <c r="E67" s="251"/>
      <c r="F67" s="251"/>
      <c r="G67" s="251"/>
      <c r="H67" s="251"/>
      <c r="I67" s="252"/>
      <c r="J67" s="253" t="s">
        <v>110</v>
      </c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5">
        <v>137.72</v>
      </c>
      <c r="AQ67" s="256"/>
      <c r="AR67" s="256"/>
      <c r="AS67" s="257"/>
      <c r="AT67" s="255">
        <v>130.845</v>
      </c>
      <c r="AU67" s="256"/>
      <c r="AV67" s="256"/>
      <c r="AW67" s="257"/>
      <c r="AX67" s="255">
        <v>125.675</v>
      </c>
      <c r="AY67" s="256"/>
      <c r="AZ67" s="256"/>
      <c r="BA67" s="257"/>
      <c r="BB67" s="25"/>
      <c r="BC67" s="42"/>
      <c r="BE67" s="306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</row>
    <row r="68" spans="1:69" s="7" customFormat="1" ht="12" customHeight="1">
      <c r="A68" s="41"/>
      <c r="B68" s="73"/>
      <c r="C68" s="269" t="s">
        <v>111</v>
      </c>
      <c r="D68" s="270"/>
      <c r="E68" s="270"/>
      <c r="F68" s="270"/>
      <c r="G68" s="270"/>
      <c r="H68" s="270"/>
      <c r="I68" s="271"/>
      <c r="J68" s="272" t="s">
        <v>112</v>
      </c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58">
        <v>101.475</v>
      </c>
      <c r="AQ68" s="259"/>
      <c r="AR68" s="259"/>
      <c r="AS68" s="260"/>
      <c r="AT68" s="258">
        <v>94.325</v>
      </c>
      <c r="AU68" s="259"/>
      <c r="AV68" s="259"/>
      <c r="AW68" s="260"/>
      <c r="AX68" s="258">
        <v>87.615</v>
      </c>
      <c r="AY68" s="259"/>
      <c r="AZ68" s="259"/>
      <c r="BA68" s="260"/>
      <c r="BB68" s="25"/>
      <c r="BC68" s="42"/>
      <c r="BE68" s="306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</row>
    <row r="69" spans="1:69" s="7" customFormat="1" ht="12" customHeight="1">
      <c r="A69" s="41"/>
      <c r="B69" s="73"/>
      <c r="C69" s="261" t="s">
        <v>113</v>
      </c>
      <c r="D69" s="262"/>
      <c r="E69" s="262"/>
      <c r="F69" s="262"/>
      <c r="G69" s="262"/>
      <c r="H69" s="262"/>
      <c r="I69" s="263"/>
      <c r="J69" s="264" t="s">
        <v>114</v>
      </c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6">
        <v>108.152</v>
      </c>
      <c r="AQ69" s="267"/>
      <c r="AR69" s="267"/>
      <c r="AS69" s="268"/>
      <c r="AT69" s="266">
        <v>100.606</v>
      </c>
      <c r="AU69" s="267"/>
      <c r="AV69" s="267"/>
      <c r="AW69" s="268"/>
      <c r="AX69" s="266">
        <v>93.25800000000001</v>
      </c>
      <c r="AY69" s="267"/>
      <c r="AZ69" s="267"/>
      <c r="BA69" s="268"/>
      <c r="BB69" s="25"/>
      <c r="BC69" s="42"/>
      <c r="BE69" s="306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</row>
    <row r="70" spans="1:69" s="7" customFormat="1" ht="12" customHeight="1">
      <c r="A70" s="41"/>
      <c r="B70" s="73"/>
      <c r="C70" s="281" t="s">
        <v>115</v>
      </c>
      <c r="D70" s="282"/>
      <c r="E70" s="282"/>
      <c r="F70" s="282"/>
      <c r="G70" s="282"/>
      <c r="H70" s="282"/>
      <c r="I70" s="283"/>
      <c r="J70" s="284" t="s">
        <v>116</v>
      </c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03">
        <v>114.785</v>
      </c>
      <c r="AQ70" s="204"/>
      <c r="AR70" s="204"/>
      <c r="AS70" s="205"/>
      <c r="AT70" s="203">
        <v>109.58200000000001</v>
      </c>
      <c r="AU70" s="204"/>
      <c r="AV70" s="204"/>
      <c r="AW70" s="205"/>
      <c r="AX70" s="203">
        <v>104.995</v>
      </c>
      <c r="AY70" s="204"/>
      <c r="AZ70" s="204"/>
      <c r="BA70" s="205"/>
      <c r="BB70" s="25"/>
      <c r="BC70" s="42"/>
      <c r="BE70" s="306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</row>
    <row r="71" spans="1:69" s="7" customFormat="1" ht="12" customHeight="1">
      <c r="A71" s="41"/>
      <c r="B71" s="73"/>
      <c r="C71" s="274" t="s">
        <v>117</v>
      </c>
      <c r="D71" s="275"/>
      <c r="E71" s="275"/>
      <c r="F71" s="275"/>
      <c r="G71" s="275"/>
      <c r="H71" s="275"/>
      <c r="I71" s="276"/>
      <c r="J71" s="277" t="s">
        <v>118</v>
      </c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8">
        <v>214.48900000000003</v>
      </c>
      <c r="AQ71" s="279"/>
      <c r="AR71" s="279"/>
      <c r="AS71" s="280"/>
      <c r="AT71" s="278">
        <v>205.645</v>
      </c>
      <c r="AU71" s="279"/>
      <c r="AV71" s="279"/>
      <c r="AW71" s="280"/>
      <c r="AX71" s="278">
        <v>186.98900000000003</v>
      </c>
      <c r="AY71" s="279"/>
      <c r="AZ71" s="279"/>
      <c r="BA71" s="280"/>
      <c r="BB71" s="25"/>
      <c r="BC71" s="42"/>
      <c r="BE71" s="306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</row>
    <row r="72" spans="1:69" s="7" customFormat="1" ht="12" customHeight="1">
      <c r="A72" s="41"/>
      <c r="B72" s="73"/>
      <c r="C72" s="179" t="s">
        <v>119</v>
      </c>
      <c r="D72" s="180"/>
      <c r="E72" s="180"/>
      <c r="F72" s="180"/>
      <c r="G72" s="180"/>
      <c r="H72" s="180"/>
      <c r="I72" s="181"/>
      <c r="J72" s="146" t="s">
        <v>120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8"/>
      <c r="AP72" s="114">
        <v>203.995</v>
      </c>
      <c r="AQ72" s="115"/>
      <c r="AR72" s="115"/>
      <c r="AS72" s="84"/>
      <c r="AT72" s="114">
        <v>197.725</v>
      </c>
      <c r="AU72" s="115"/>
      <c r="AV72" s="115"/>
      <c r="AW72" s="84"/>
      <c r="AX72" s="114">
        <v>179.245</v>
      </c>
      <c r="AY72" s="115"/>
      <c r="AZ72" s="115"/>
      <c r="BA72" s="84"/>
      <c r="BB72" s="25"/>
      <c r="BC72" s="42"/>
      <c r="BE72" s="306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</row>
    <row r="73" spans="1:69" s="7" customFormat="1" ht="12" customHeight="1">
      <c r="A73" s="41"/>
      <c r="B73" s="73"/>
      <c r="C73" s="143" t="s">
        <v>121</v>
      </c>
      <c r="D73" s="144"/>
      <c r="E73" s="144"/>
      <c r="F73" s="144"/>
      <c r="G73" s="144"/>
      <c r="H73" s="144"/>
      <c r="I73" s="145"/>
      <c r="J73" s="126" t="s">
        <v>122</v>
      </c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14">
        <v>243.595</v>
      </c>
      <c r="AQ73" s="115"/>
      <c r="AR73" s="115"/>
      <c r="AS73" s="84"/>
      <c r="AT73" s="114">
        <v>223.28900000000002</v>
      </c>
      <c r="AU73" s="115"/>
      <c r="AV73" s="115"/>
      <c r="AW73" s="84"/>
      <c r="AX73" s="114">
        <v>203.335</v>
      </c>
      <c r="AY73" s="115"/>
      <c r="AZ73" s="115"/>
      <c r="BA73" s="84"/>
      <c r="BB73" s="25"/>
      <c r="BC73" s="42"/>
      <c r="BE73" s="306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</row>
    <row r="74" spans="1:69" s="7" customFormat="1" ht="12" customHeight="1">
      <c r="A74" s="41"/>
      <c r="B74" s="73"/>
      <c r="C74" s="295" t="s">
        <v>123</v>
      </c>
      <c r="D74" s="296"/>
      <c r="E74" s="296"/>
      <c r="F74" s="296"/>
      <c r="G74" s="296"/>
      <c r="H74" s="296"/>
      <c r="I74" s="297"/>
      <c r="J74" s="89" t="s">
        <v>124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114">
        <v>234.179</v>
      </c>
      <c r="AQ74" s="115"/>
      <c r="AR74" s="115"/>
      <c r="AS74" s="84"/>
      <c r="AT74" s="114">
        <v>214.72</v>
      </c>
      <c r="AU74" s="115"/>
      <c r="AV74" s="115"/>
      <c r="AW74" s="84"/>
      <c r="AX74" s="114">
        <v>195.635</v>
      </c>
      <c r="AY74" s="115"/>
      <c r="AZ74" s="115"/>
      <c r="BA74" s="84"/>
      <c r="BB74" s="25"/>
      <c r="BC74" s="42"/>
      <c r="BE74" s="306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</row>
    <row r="75" spans="1:57" s="8" customFormat="1" ht="9.75" customHeight="1">
      <c r="A75" s="55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12"/>
      <c r="BC75" s="56"/>
      <c r="BE75" s="310"/>
    </row>
    <row r="76" spans="1:57" s="8" customFormat="1" ht="9.75" customHeight="1">
      <c r="A76" s="57"/>
      <c r="B76" s="11"/>
      <c r="C76" s="285" t="s">
        <v>125</v>
      </c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7"/>
      <c r="AJ76" s="288" t="s">
        <v>61</v>
      </c>
      <c r="AK76" s="289"/>
      <c r="AL76" s="289"/>
      <c r="AM76" s="289"/>
      <c r="AN76" s="289"/>
      <c r="AO76" s="289"/>
      <c r="AP76" s="290">
        <f>1.99*1.1</f>
        <v>2.189</v>
      </c>
      <c r="AQ76" s="291"/>
      <c r="AR76" s="292"/>
      <c r="AS76" s="288" t="s">
        <v>126</v>
      </c>
      <c r="AT76" s="289"/>
      <c r="AU76" s="289"/>
      <c r="AV76" s="289"/>
      <c r="AW76" s="289"/>
      <c r="AX76" s="293">
        <f>6.75*1.1</f>
        <v>7.425000000000001</v>
      </c>
      <c r="AY76" s="293"/>
      <c r="AZ76" s="293"/>
      <c r="BA76" s="294"/>
      <c r="BB76" s="12"/>
      <c r="BC76" s="56"/>
      <c r="BE76" s="310"/>
    </row>
    <row r="77" spans="1:57" s="8" customFormat="1" ht="9.75" customHeight="1">
      <c r="A77" s="57"/>
      <c r="B77" s="2"/>
      <c r="C77" s="285" t="s">
        <v>127</v>
      </c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98">
        <f>8.95*1.1</f>
        <v>9.845</v>
      </c>
      <c r="AT77" s="299"/>
      <c r="AU77" s="299"/>
      <c r="AV77" s="299"/>
      <c r="AW77" s="299"/>
      <c r="AX77" s="299"/>
      <c r="AY77" s="299"/>
      <c r="AZ77" s="299"/>
      <c r="BA77" s="300"/>
      <c r="BB77" s="12"/>
      <c r="BC77" s="56"/>
      <c r="BE77" s="310"/>
    </row>
    <row r="78" spans="1:57" s="8" customFormat="1" ht="9.75" customHeight="1">
      <c r="A78" s="57"/>
      <c r="B78" s="74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19"/>
      <c r="BC78" s="56"/>
      <c r="BE78" s="310"/>
    </row>
    <row r="79" spans="1:57" s="8" customFormat="1" ht="6.75" customHeight="1" thickBot="1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9"/>
      <c r="BC79" s="61"/>
      <c r="BE79" s="310"/>
    </row>
    <row r="80" spans="1:57" s="8" customFormat="1" ht="29.2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5"/>
      <c r="BC80" s="5"/>
      <c r="BE80" s="310"/>
    </row>
    <row r="81" spans="1:56" ht="18" customHeight="1">
      <c r="A81" s="70"/>
      <c r="B81" s="63"/>
      <c r="C81" s="131" t="s">
        <v>62</v>
      </c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29"/>
      <c r="BB81" s="130"/>
      <c r="BC81" s="130"/>
      <c r="BD81" s="68"/>
    </row>
    <row r="82" spans="1:55" ht="18" customHeight="1">
      <c r="A82" s="64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95"/>
      <c r="R82" s="64"/>
      <c r="S82" s="64"/>
      <c r="T82" s="64"/>
      <c r="U82" s="95"/>
      <c r="V82" s="95"/>
      <c r="W82" s="95"/>
      <c r="X82" s="95"/>
      <c r="Y82" s="95"/>
      <c r="Z82" s="95"/>
      <c r="AA82" s="95" t="s">
        <v>151</v>
      </c>
      <c r="AB82" s="95"/>
      <c r="AC82" s="95"/>
      <c r="AD82" s="95"/>
      <c r="AE82" s="95"/>
      <c r="AF82" s="95"/>
      <c r="AG82" s="95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79"/>
      <c r="BB82" s="80"/>
      <c r="BC82" s="80"/>
    </row>
    <row r="83" spans="2:57" s="65" customFormat="1" ht="13.5" customHeight="1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97"/>
      <c r="BB83" s="68"/>
      <c r="BC83" s="68"/>
      <c r="BE83" s="309"/>
    </row>
    <row r="84" spans="1:71" ht="39" customHeight="1" thickBot="1">
      <c r="A84" s="192" t="s">
        <v>63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</row>
    <row r="85" spans="1:71" ht="11.25" customHeight="1">
      <c r="A85" s="75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36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</row>
    <row r="86" spans="1:71" ht="17.25" customHeight="1">
      <c r="A86" s="37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8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</row>
    <row r="87" spans="1:71" s="10" customFormat="1" ht="22.5" customHeight="1">
      <c r="A87" s="39"/>
      <c r="B87" s="302" t="s">
        <v>0</v>
      </c>
      <c r="C87" s="151"/>
      <c r="D87" s="151"/>
      <c r="E87" s="151"/>
      <c r="F87" s="151"/>
      <c r="G87" s="151"/>
      <c r="H87" s="151"/>
      <c r="I87" s="151"/>
      <c r="J87" s="151" t="s">
        <v>40</v>
      </c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82" t="s">
        <v>54</v>
      </c>
      <c r="AQ87" s="182"/>
      <c r="AR87" s="182"/>
      <c r="AS87" s="182"/>
      <c r="AT87" s="182" t="s">
        <v>64</v>
      </c>
      <c r="AU87" s="182"/>
      <c r="AV87" s="182"/>
      <c r="AW87" s="182"/>
      <c r="AX87" s="186" t="s">
        <v>65</v>
      </c>
      <c r="AY87" s="182"/>
      <c r="AZ87" s="182"/>
      <c r="BA87" s="187"/>
      <c r="BB87" s="9"/>
      <c r="BC87" s="40"/>
      <c r="BE87" s="306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</row>
    <row r="88" spans="1:71" s="7" customFormat="1" ht="24" customHeight="1">
      <c r="A88" s="41"/>
      <c r="B88" s="143" t="s">
        <v>10</v>
      </c>
      <c r="C88" s="144"/>
      <c r="D88" s="144"/>
      <c r="E88" s="144"/>
      <c r="F88" s="144"/>
      <c r="G88" s="144"/>
      <c r="H88" s="144"/>
      <c r="I88" s="145"/>
      <c r="J88" s="146" t="s">
        <v>66</v>
      </c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8"/>
      <c r="AP88" s="114">
        <v>116.545</v>
      </c>
      <c r="AQ88" s="115"/>
      <c r="AR88" s="115"/>
      <c r="AS88" s="84"/>
      <c r="AT88" s="114">
        <v>113.245</v>
      </c>
      <c r="AU88" s="115"/>
      <c r="AV88" s="115"/>
      <c r="AW88" s="84"/>
      <c r="AX88" s="114">
        <v>109.945</v>
      </c>
      <c r="AY88" s="115"/>
      <c r="AZ88" s="115"/>
      <c r="BA88" s="84"/>
      <c r="BB88" s="6"/>
      <c r="BC88" s="42"/>
      <c r="BE88" s="306"/>
      <c r="BF88" s="78"/>
      <c r="BG88" s="78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7" customFormat="1" ht="26.25" customHeight="1">
      <c r="A89" s="41"/>
      <c r="B89" s="143" t="s">
        <v>76</v>
      </c>
      <c r="C89" s="144"/>
      <c r="D89" s="144"/>
      <c r="E89" s="144"/>
      <c r="F89" s="144"/>
      <c r="G89" s="144"/>
      <c r="H89" s="144"/>
      <c r="I89" s="145"/>
      <c r="J89" s="146" t="s">
        <v>77</v>
      </c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8"/>
      <c r="AP89" s="114">
        <v>144.21</v>
      </c>
      <c r="AQ89" s="115"/>
      <c r="AR89" s="115"/>
      <c r="AS89" s="84"/>
      <c r="AT89" s="114">
        <v>137.775</v>
      </c>
      <c r="AU89" s="115"/>
      <c r="AV89" s="115"/>
      <c r="AW89" s="84"/>
      <c r="AX89" s="114">
        <v>131.175</v>
      </c>
      <c r="AY89" s="115"/>
      <c r="AZ89" s="115"/>
      <c r="BA89" s="84"/>
      <c r="BB89" s="6"/>
      <c r="BC89" s="42"/>
      <c r="BE89" s="306"/>
      <c r="BF89" s="78"/>
      <c r="BG89" s="78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7" customFormat="1" ht="22.5" customHeight="1">
      <c r="A90" s="41"/>
      <c r="B90" s="124" t="s">
        <v>11</v>
      </c>
      <c r="C90" s="125"/>
      <c r="D90" s="125"/>
      <c r="E90" s="125"/>
      <c r="F90" s="125"/>
      <c r="G90" s="125"/>
      <c r="H90" s="125"/>
      <c r="I90" s="125"/>
      <c r="J90" s="126" t="s">
        <v>67</v>
      </c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14">
        <v>108.185</v>
      </c>
      <c r="AQ90" s="115"/>
      <c r="AR90" s="115"/>
      <c r="AS90" s="84"/>
      <c r="AT90" s="114">
        <v>104.885</v>
      </c>
      <c r="AU90" s="115"/>
      <c r="AV90" s="115"/>
      <c r="AW90" s="84"/>
      <c r="AX90" s="114">
        <v>98.34</v>
      </c>
      <c r="AY90" s="115"/>
      <c r="AZ90" s="115"/>
      <c r="BA90" s="84"/>
      <c r="BB90" s="6"/>
      <c r="BC90" s="42"/>
      <c r="BE90" s="306"/>
      <c r="BF90" s="78"/>
      <c r="BG90" s="78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7" customFormat="1" ht="21.75" customHeight="1">
      <c r="A91" s="41"/>
      <c r="B91" s="124" t="s">
        <v>12</v>
      </c>
      <c r="C91" s="125"/>
      <c r="D91" s="125"/>
      <c r="E91" s="125"/>
      <c r="F91" s="125"/>
      <c r="G91" s="125"/>
      <c r="H91" s="125"/>
      <c r="I91" s="125"/>
      <c r="J91" s="126" t="s">
        <v>68</v>
      </c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14">
        <v>119.625</v>
      </c>
      <c r="AQ91" s="115"/>
      <c r="AR91" s="115"/>
      <c r="AS91" s="84"/>
      <c r="AT91" s="114">
        <v>116.402</v>
      </c>
      <c r="AU91" s="115"/>
      <c r="AV91" s="115"/>
      <c r="AW91" s="84"/>
      <c r="AX91" s="114">
        <v>113.23400000000001</v>
      </c>
      <c r="AY91" s="115"/>
      <c r="AZ91" s="115"/>
      <c r="BA91" s="84"/>
      <c r="BB91" s="6"/>
      <c r="BC91" s="42"/>
      <c r="BE91" s="306"/>
      <c r="BF91" s="78"/>
      <c r="BG91" s="78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7" customFormat="1" ht="21.75" customHeight="1">
      <c r="A92" s="41"/>
      <c r="B92" s="124" t="s">
        <v>27</v>
      </c>
      <c r="C92" s="125"/>
      <c r="D92" s="125"/>
      <c r="E92" s="125"/>
      <c r="F92" s="125"/>
      <c r="G92" s="125"/>
      <c r="H92" s="125"/>
      <c r="I92" s="125"/>
      <c r="J92" s="126" t="s">
        <v>69</v>
      </c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14">
        <v>139.425</v>
      </c>
      <c r="AQ92" s="115"/>
      <c r="AR92" s="115"/>
      <c r="AS92" s="84"/>
      <c r="AT92" s="114">
        <v>135.234</v>
      </c>
      <c r="AU92" s="115"/>
      <c r="AV92" s="115"/>
      <c r="AW92" s="84"/>
      <c r="AX92" s="114">
        <v>129.635</v>
      </c>
      <c r="AY92" s="115"/>
      <c r="AZ92" s="115"/>
      <c r="BA92" s="84"/>
      <c r="BB92" s="6"/>
      <c r="BC92" s="42"/>
      <c r="BE92" s="306"/>
      <c r="BF92" s="78"/>
      <c r="BG92" s="78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7" customFormat="1" ht="21.75" customHeight="1">
      <c r="A93" s="41"/>
      <c r="B93" s="124" t="s">
        <v>14</v>
      </c>
      <c r="C93" s="125"/>
      <c r="D93" s="125"/>
      <c r="E93" s="125"/>
      <c r="F93" s="125"/>
      <c r="G93" s="125"/>
      <c r="H93" s="125"/>
      <c r="I93" s="125"/>
      <c r="J93" s="126" t="s">
        <v>70</v>
      </c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90">
        <v>135.608</v>
      </c>
      <c r="AQ93" s="91"/>
      <c r="AR93" s="91"/>
      <c r="AS93" s="92"/>
      <c r="AT93" s="90">
        <v>131.945</v>
      </c>
      <c r="AU93" s="91"/>
      <c r="AV93" s="91"/>
      <c r="AW93" s="92"/>
      <c r="AX93" s="90">
        <v>126.36800000000001</v>
      </c>
      <c r="AY93" s="91"/>
      <c r="AZ93" s="91"/>
      <c r="BA93" s="92"/>
      <c r="BB93" s="6"/>
      <c r="BC93" s="42"/>
      <c r="BE93" s="306"/>
      <c r="BF93" s="78"/>
      <c r="BG93" s="78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7" customFormat="1" ht="12" customHeight="1">
      <c r="A94" s="41"/>
      <c r="B94" s="102" t="s">
        <v>18</v>
      </c>
      <c r="C94" s="103"/>
      <c r="D94" s="103"/>
      <c r="E94" s="103"/>
      <c r="F94" s="103"/>
      <c r="G94" s="103"/>
      <c r="H94" s="103"/>
      <c r="I94" s="104"/>
      <c r="J94" s="121" t="s">
        <v>145</v>
      </c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18">
        <v>318.945</v>
      </c>
      <c r="AQ94" s="119"/>
      <c r="AR94" s="119"/>
      <c r="AS94" s="120"/>
      <c r="AT94" s="118">
        <v>294.525</v>
      </c>
      <c r="AU94" s="119"/>
      <c r="AV94" s="119"/>
      <c r="AW94" s="120"/>
      <c r="AX94" s="118">
        <v>270.325</v>
      </c>
      <c r="AY94" s="119"/>
      <c r="AZ94" s="119"/>
      <c r="BA94" s="120"/>
      <c r="BB94" s="77"/>
      <c r="BC94" s="42"/>
      <c r="BE94" s="306"/>
      <c r="BF94" s="78"/>
      <c r="BG94" s="78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7" customFormat="1" ht="12" customHeight="1">
      <c r="A95" s="41"/>
      <c r="B95" s="99" t="s">
        <v>18</v>
      </c>
      <c r="C95" s="100"/>
      <c r="D95" s="100"/>
      <c r="E95" s="100"/>
      <c r="F95" s="100"/>
      <c r="G95" s="100"/>
      <c r="H95" s="100"/>
      <c r="I95" s="101"/>
      <c r="J95" s="209" t="s">
        <v>146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1">
        <v>267.905</v>
      </c>
      <c r="AQ95" s="212"/>
      <c r="AR95" s="212"/>
      <c r="AS95" s="213"/>
      <c r="AT95" s="211">
        <v>249.535</v>
      </c>
      <c r="AU95" s="212"/>
      <c r="AV95" s="212"/>
      <c r="AW95" s="213"/>
      <c r="AX95" s="211">
        <v>228.195</v>
      </c>
      <c r="AY95" s="212"/>
      <c r="AZ95" s="212"/>
      <c r="BA95" s="213"/>
      <c r="BB95" s="77"/>
      <c r="BC95" s="42"/>
      <c r="BE95" s="306"/>
      <c r="BF95" s="78"/>
      <c r="BG95" s="78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7" customFormat="1" ht="12.75" customHeight="1">
      <c r="A96" s="41"/>
      <c r="B96" s="214" t="s">
        <v>86</v>
      </c>
      <c r="C96" s="215"/>
      <c r="D96" s="215"/>
      <c r="E96" s="215"/>
      <c r="F96" s="215"/>
      <c r="G96" s="215"/>
      <c r="H96" s="215"/>
      <c r="I96" s="216"/>
      <c r="J96" s="209" t="s">
        <v>148</v>
      </c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1">
        <v>161.425</v>
      </c>
      <c r="AQ96" s="212"/>
      <c r="AR96" s="212"/>
      <c r="AS96" s="213"/>
      <c r="AT96" s="211">
        <v>152.405</v>
      </c>
      <c r="AU96" s="212"/>
      <c r="AV96" s="212"/>
      <c r="AW96" s="213"/>
      <c r="AX96" s="211">
        <v>141.768</v>
      </c>
      <c r="AY96" s="212"/>
      <c r="AZ96" s="212"/>
      <c r="BA96" s="213"/>
      <c r="BB96" s="77"/>
      <c r="BC96" s="42"/>
      <c r="BE96" s="306"/>
      <c r="BF96" s="78"/>
      <c r="BG96" s="78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</row>
    <row r="97" spans="1:71" s="7" customFormat="1" ht="12.75" customHeight="1">
      <c r="A97" s="41"/>
      <c r="B97" s="214" t="s">
        <v>87</v>
      </c>
      <c r="C97" s="215"/>
      <c r="D97" s="215"/>
      <c r="E97" s="215"/>
      <c r="F97" s="215"/>
      <c r="G97" s="215"/>
      <c r="H97" s="215"/>
      <c r="I97" s="216"/>
      <c r="J97" s="209" t="s">
        <v>149</v>
      </c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1">
        <v>155.375</v>
      </c>
      <c r="AQ97" s="212"/>
      <c r="AR97" s="212"/>
      <c r="AS97" s="213"/>
      <c r="AT97" s="211">
        <v>144.925</v>
      </c>
      <c r="AU97" s="212"/>
      <c r="AV97" s="212"/>
      <c r="AW97" s="213"/>
      <c r="AX97" s="211">
        <v>134.42</v>
      </c>
      <c r="AY97" s="212"/>
      <c r="AZ97" s="212"/>
      <c r="BA97" s="213"/>
      <c r="BB97" s="77"/>
      <c r="BC97" s="42"/>
      <c r="BE97" s="306"/>
      <c r="BF97" s="78"/>
      <c r="BG97" s="78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7" customFormat="1" ht="12.75" customHeight="1">
      <c r="A98" s="41"/>
      <c r="B98" s="232" t="s">
        <v>88</v>
      </c>
      <c r="C98" s="233"/>
      <c r="D98" s="233"/>
      <c r="E98" s="233"/>
      <c r="F98" s="233"/>
      <c r="G98" s="233"/>
      <c r="H98" s="233"/>
      <c r="I98" s="234"/>
      <c r="J98" s="209" t="s">
        <v>150</v>
      </c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21">
        <v>161.425</v>
      </c>
      <c r="AQ98" s="222"/>
      <c r="AR98" s="222"/>
      <c r="AS98" s="223"/>
      <c r="AT98" s="221">
        <v>152.405</v>
      </c>
      <c r="AU98" s="222"/>
      <c r="AV98" s="222"/>
      <c r="AW98" s="223"/>
      <c r="AX98" s="221">
        <v>141.768</v>
      </c>
      <c r="AY98" s="222"/>
      <c r="AZ98" s="222"/>
      <c r="BA98" s="223"/>
      <c r="BB98" s="77"/>
      <c r="BC98" s="42"/>
      <c r="BE98" s="306"/>
      <c r="BF98" s="78"/>
      <c r="BG98" s="78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7" customFormat="1" ht="12" customHeight="1">
      <c r="A99" s="41"/>
      <c r="B99" s="240" t="s">
        <v>133</v>
      </c>
      <c r="C99" s="241"/>
      <c r="D99" s="241"/>
      <c r="E99" s="241"/>
      <c r="F99" s="241"/>
      <c r="G99" s="241"/>
      <c r="H99" s="241"/>
      <c r="I99" s="242"/>
      <c r="J99" s="227" t="s">
        <v>94</v>
      </c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9">
        <v>278.575</v>
      </c>
      <c r="AQ99" s="230"/>
      <c r="AR99" s="230"/>
      <c r="AS99" s="231"/>
      <c r="AT99" s="229">
        <v>264</v>
      </c>
      <c r="AU99" s="230"/>
      <c r="AV99" s="230"/>
      <c r="AW99" s="231"/>
      <c r="AX99" s="229">
        <v>252.725</v>
      </c>
      <c r="AY99" s="230"/>
      <c r="AZ99" s="230"/>
      <c r="BA99" s="231"/>
      <c r="BB99" s="77"/>
      <c r="BC99" s="42"/>
      <c r="BE99" s="306"/>
      <c r="BF99" s="78"/>
      <c r="BG99" s="78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7" customFormat="1" ht="12.75" customHeight="1">
      <c r="A100" s="41"/>
      <c r="B100" s="240" t="s">
        <v>134</v>
      </c>
      <c r="C100" s="241"/>
      <c r="D100" s="241"/>
      <c r="E100" s="241"/>
      <c r="F100" s="241"/>
      <c r="G100" s="241"/>
      <c r="H100" s="241"/>
      <c r="I100" s="242"/>
      <c r="J100" s="243" t="s">
        <v>96</v>
      </c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37">
        <v>167.18900000000002</v>
      </c>
      <c r="AQ100" s="238"/>
      <c r="AR100" s="238"/>
      <c r="AS100" s="239"/>
      <c r="AT100" s="237">
        <v>155.925</v>
      </c>
      <c r="AU100" s="238"/>
      <c r="AV100" s="238"/>
      <c r="AW100" s="239"/>
      <c r="AX100" s="237">
        <v>147.719</v>
      </c>
      <c r="AY100" s="238"/>
      <c r="AZ100" s="238"/>
      <c r="BA100" s="239"/>
      <c r="BB100" s="77"/>
      <c r="BC100" s="42"/>
      <c r="BE100" s="311"/>
      <c r="BF100" s="78"/>
      <c r="BG100" s="78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7" customFormat="1" ht="12.75" customHeight="1">
      <c r="A101" s="41"/>
      <c r="B101" s="240" t="s">
        <v>135</v>
      </c>
      <c r="C101" s="241"/>
      <c r="D101" s="241"/>
      <c r="E101" s="241"/>
      <c r="F101" s="241"/>
      <c r="G101" s="241"/>
      <c r="H101" s="241"/>
      <c r="I101" s="242"/>
      <c r="J101" s="243" t="s">
        <v>98</v>
      </c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37">
        <v>190.28900000000002</v>
      </c>
      <c r="AQ101" s="238"/>
      <c r="AR101" s="238"/>
      <c r="AS101" s="239"/>
      <c r="AT101" s="237">
        <v>145.915</v>
      </c>
      <c r="AU101" s="238"/>
      <c r="AV101" s="238"/>
      <c r="AW101" s="239"/>
      <c r="AX101" s="237">
        <v>134.365</v>
      </c>
      <c r="AY101" s="238"/>
      <c r="AZ101" s="238"/>
      <c r="BA101" s="239"/>
      <c r="BB101" s="77"/>
      <c r="BC101" s="42"/>
      <c r="BE101" s="312"/>
      <c r="BF101" s="78"/>
      <c r="BG101" s="78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7" customFormat="1" ht="12.75" customHeight="1">
      <c r="A102" s="41"/>
      <c r="B102" s="109" t="s">
        <v>136</v>
      </c>
      <c r="C102" s="110"/>
      <c r="D102" s="110"/>
      <c r="E102" s="110"/>
      <c r="F102" s="110"/>
      <c r="G102" s="110"/>
      <c r="H102" s="110"/>
      <c r="I102" s="111"/>
      <c r="J102" s="112" t="s">
        <v>100</v>
      </c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06">
        <v>167.18900000000002</v>
      </c>
      <c r="AQ102" s="107"/>
      <c r="AR102" s="107"/>
      <c r="AS102" s="108"/>
      <c r="AT102" s="106">
        <v>160.13800000000003</v>
      </c>
      <c r="AU102" s="107"/>
      <c r="AV102" s="107"/>
      <c r="AW102" s="108"/>
      <c r="AX102" s="106">
        <v>148.115</v>
      </c>
      <c r="AY102" s="107"/>
      <c r="AZ102" s="107"/>
      <c r="BA102" s="108"/>
      <c r="BB102" s="77"/>
      <c r="BC102" s="42"/>
      <c r="BE102" s="306"/>
      <c r="BF102" s="78"/>
      <c r="BG102" s="78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7" customFormat="1" ht="11.25" customHeight="1">
      <c r="A103" s="41"/>
      <c r="B103" s="87" t="s">
        <v>13</v>
      </c>
      <c r="C103" s="82"/>
      <c r="D103" s="82"/>
      <c r="E103" s="82"/>
      <c r="F103" s="82"/>
      <c r="G103" s="82"/>
      <c r="H103" s="82"/>
      <c r="I103" s="82"/>
      <c r="J103" s="83" t="s">
        <v>132</v>
      </c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152">
        <v>34.375</v>
      </c>
      <c r="AQ103" s="153"/>
      <c r="AR103" s="153"/>
      <c r="AS103" s="154"/>
      <c r="AT103" s="152">
        <v>32.89</v>
      </c>
      <c r="AU103" s="153"/>
      <c r="AV103" s="153"/>
      <c r="AW103" s="154"/>
      <c r="AX103" s="152">
        <v>31.405</v>
      </c>
      <c r="AY103" s="153"/>
      <c r="AZ103" s="153"/>
      <c r="BA103" s="165"/>
      <c r="BB103" s="6"/>
      <c r="BC103" s="42"/>
      <c r="BE103" s="306"/>
      <c r="BF103" s="78"/>
      <c r="BG103" s="78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7" customFormat="1" ht="12.75" customHeight="1">
      <c r="A104" s="41"/>
      <c r="B104" s="87" t="s">
        <v>82</v>
      </c>
      <c r="C104" s="82"/>
      <c r="D104" s="82"/>
      <c r="E104" s="82"/>
      <c r="F104" s="82"/>
      <c r="G104" s="82"/>
      <c r="H104" s="82"/>
      <c r="I104" s="82"/>
      <c r="J104" s="83" t="s">
        <v>83</v>
      </c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114">
        <v>243.705</v>
      </c>
      <c r="AQ104" s="115"/>
      <c r="AR104" s="115"/>
      <c r="AS104" s="84"/>
      <c r="AT104" s="114">
        <v>224.88400000000001</v>
      </c>
      <c r="AU104" s="115"/>
      <c r="AV104" s="115"/>
      <c r="AW104" s="84"/>
      <c r="AX104" s="114">
        <v>207.075</v>
      </c>
      <c r="AY104" s="115"/>
      <c r="AZ104" s="115"/>
      <c r="BA104" s="116"/>
      <c r="BB104" s="6"/>
      <c r="BC104" s="42"/>
      <c r="BE104" s="306"/>
      <c r="BF104" s="78"/>
      <c r="BG104" s="78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7" customFormat="1" ht="12.75" customHeight="1">
      <c r="A105" s="41"/>
      <c r="B105" s="117" t="s">
        <v>84</v>
      </c>
      <c r="C105" s="88"/>
      <c r="D105" s="88"/>
      <c r="E105" s="88"/>
      <c r="F105" s="88"/>
      <c r="G105" s="88"/>
      <c r="H105" s="88"/>
      <c r="I105" s="88"/>
      <c r="J105" s="89" t="s">
        <v>85</v>
      </c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90">
        <v>234.025</v>
      </c>
      <c r="AQ105" s="91"/>
      <c r="AR105" s="91"/>
      <c r="AS105" s="92"/>
      <c r="AT105" s="90">
        <v>216.535</v>
      </c>
      <c r="AU105" s="91"/>
      <c r="AV105" s="91"/>
      <c r="AW105" s="92"/>
      <c r="AX105" s="93">
        <v>198.825</v>
      </c>
      <c r="AY105" s="85"/>
      <c r="AZ105" s="85"/>
      <c r="BA105" s="86"/>
      <c r="BB105" s="6"/>
      <c r="BC105" s="42"/>
      <c r="BE105" s="306"/>
      <c r="BF105" s="78"/>
      <c r="BG105" s="78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7" customFormat="1" ht="8.25" customHeight="1">
      <c r="A106" s="41"/>
      <c r="B106" s="26"/>
      <c r="C106" s="26"/>
      <c r="D106" s="26"/>
      <c r="E106" s="26"/>
      <c r="F106" s="26"/>
      <c r="G106" s="26"/>
      <c r="H106" s="26"/>
      <c r="I106" s="26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6"/>
      <c r="BC106" s="42"/>
      <c r="BE106" s="306"/>
      <c r="BF106" s="78"/>
      <c r="BG106" s="78"/>
      <c r="BH106" s="94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pans="1:71" s="7" customFormat="1" ht="6.75" customHeight="1">
      <c r="A107" s="41"/>
      <c r="B107" s="26"/>
      <c r="C107" s="26"/>
      <c r="D107" s="26"/>
      <c r="E107" s="26"/>
      <c r="F107" s="26"/>
      <c r="G107" s="26"/>
      <c r="H107" s="26"/>
      <c r="I107" s="26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6"/>
      <c r="BC107" s="42"/>
      <c r="BE107" s="306"/>
      <c r="BF107" s="78"/>
      <c r="BG107" s="78"/>
      <c r="BH107" s="94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pans="1:71" ht="13.5" customHeight="1">
      <c r="A108" s="37"/>
      <c r="B108" s="171" t="s">
        <v>71</v>
      </c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66" t="s">
        <v>143</v>
      </c>
      <c r="AY108" s="167"/>
      <c r="AZ108" s="167"/>
      <c r="BA108" s="168"/>
      <c r="BB108" s="33"/>
      <c r="BC108" s="38"/>
      <c r="BF108" s="78"/>
      <c r="BG108" s="78"/>
      <c r="BH108" s="94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</row>
    <row r="109" spans="1:71" ht="13.5" customHeight="1">
      <c r="A109" s="37"/>
      <c r="B109" s="169" t="s">
        <v>72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26" t="s">
        <v>73</v>
      </c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59">
        <v>336.435</v>
      </c>
      <c r="AY109" s="160"/>
      <c r="AZ109" s="160"/>
      <c r="BA109" s="161"/>
      <c r="BB109" s="33"/>
      <c r="BC109" s="38"/>
      <c r="BF109" s="78"/>
      <c r="BG109" s="78"/>
      <c r="BH109" s="94"/>
      <c r="BI109" s="33"/>
      <c r="BJ109" s="98"/>
      <c r="BK109" s="98"/>
      <c r="BL109" s="98"/>
      <c r="BM109" s="98"/>
      <c r="BN109" s="33"/>
      <c r="BO109" s="33"/>
      <c r="BP109" s="33"/>
      <c r="BQ109" s="33"/>
      <c r="BR109" s="33"/>
      <c r="BS109" s="33"/>
    </row>
    <row r="110" spans="1:71" ht="12.75" customHeight="1">
      <c r="A110" s="37"/>
      <c r="B110" s="157" t="s">
        <v>74</v>
      </c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9">
        <v>6.6</v>
      </c>
      <c r="AY110" s="160"/>
      <c r="AZ110" s="160"/>
      <c r="BA110" s="161"/>
      <c r="BB110" s="33"/>
      <c r="BC110" s="38"/>
      <c r="BF110" s="78"/>
      <c r="BG110" s="78"/>
      <c r="BH110" s="94"/>
      <c r="BI110" s="33"/>
      <c r="BJ110" s="98"/>
      <c r="BK110" s="98"/>
      <c r="BL110" s="98"/>
      <c r="BM110" s="98"/>
      <c r="BN110" s="33"/>
      <c r="BO110" s="33"/>
      <c r="BP110" s="33"/>
      <c r="BQ110" s="33"/>
      <c r="BR110" s="33"/>
      <c r="BS110" s="33"/>
    </row>
    <row r="111" spans="1:71" ht="12">
      <c r="A111" s="37"/>
      <c r="B111" s="155" t="s">
        <v>75</v>
      </c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62">
        <v>11</v>
      </c>
      <c r="AY111" s="163"/>
      <c r="AZ111" s="163"/>
      <c r="BA111" s="164"/>
      <c r="BB111" s="33"/>
      <c r="BC111" s="38"/>
      <c r="BF111" s="78"/>
      <c r="BG111" s="78"/>
      <c r="BH111" s="94"/>
      <c r="BI111" s="33"/>
      <c r="BJ111" s="98"/>
      <c r="BK111" s="98"/>
      <c r="BL111" s="98"/>
      <c r="BM111" s="98"/>
      <c r="BN111" s="33"/>
      <c r="BO111" s="33"/>
      <c r="BP111" s="33"/>
      <c r="BQ111" s="33"/>
      <c r="BR111" s="33"/>
      <c r="BS111" s="33"/>
    </row>
    <row r="112" spans="1:55" ht="7.5" customHeight="1" thickBot="1">
      <c r="A112" s="43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5"/>
    </row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</sheetData>
  <mergeCells count="540">
    <mergeCell ref="C51:I51"/>
    <mergeCell ref="J51:AO51"/>
    <mergeCell ref="AP51:AS51"/>
    <mergeCell ref="AX51:BA51"/>
    <mergeCell ref="J95:AO95"/>
    <mergeCell ref="AP95:AS95"/>
    <mergeCell ref="AT95:AW95"/>
    <mergeCell ref="AX95:BA95"/>
    <mergeCell ref="AT51:AW51"/>
    <mergeCell ref="AX100:BA100"/>
    <mergeCell ref="B101:I101"/>
    <mergeCell ref="J101:AO101"/>
    <mergeCell ref="AP101:AS101"/>
    <mergeCell ref="AT101:AW101"/>
    <mergeCell ref="AX101:BA101"/>
    <mergeCell ref="B100:I100"/>
    <mergeCell ref="J100:AO100"/>
    <mergeCell ref="AP100:AS100"/>
    <mergeCell ref="AT100:AW100"/>
    <mergeCell ref="AX98:BA98"/>
    <mergeCell ref="B99:I99"/>
    <mergeCell ref="J99:AO99"/>
    <mergeCell ref="AP99:AS99"/>
    <mergeCell ref="AT99:AW99"/>
    <mergeCell ref="AX99:BA99"/>
    <mergeCell ref="B98:I98"/>
    <mergeCell ref="J98:AO98"/>
    <mergeCell ref="AP98:AS98"/>
    <mergeCell ref="AT98:AW98"/>
    <mergeCell ref="AT96:AW96"/>
    <mergeCell ref="AX96:BA96"/>
    <mergeCell ref="B97:I97"/>
    <mergeCell ref="J97:AO97"/>
    <mergeCell ref="AP97:AS97"/>
    <mergeCell ref="AT97:AW97"/>
    <mergeCell ref="AX97:BA97"/>
    <mergeCell ref="AP47:AS47"/>
    <mergeCell ref="B96:I96"/>
    <mergeCell ref="J96:AO96"/>
    <mergeCell ref="AP96:AS96"/>
    <mergeCell ref="J48:AO48"/>
    <mergeCell ref="J90:AO90"/>
    <mergeCell ref="B87:I87"/>
    <mergeCell ref="J87:AO87"/>
    <mergeCell ref="AP87:AS87"/>
    <mergeCell ref="B89:I89"/>
    <mergeCell ref="AT74:AW74"/>
    <mergeCell ref="C77:AR77"/>
    <mergeCell ref="AS77:BA77"/>
    <mergeCell ref="C46:I46"/>
    <mergeCell ref="J46:AO46"/>
    <mergeCell ref="AP46:AS46"/>
    <mergeCell ref="AT46:AW46"/>
    <mergeCell ref="AX46:BA46"/>
    <mergeCell ref="C47:I47"/>
    <mergeCell ref="J47:AO47"/>
    <mergeCell ref="AT72:AW72"/>
    <mergeCell ref="AX74:BA74"/>
    <mergeCell ref="C76:AI76"/>
    <mergeCell ref="AJ76:AO76"/>
    <mergeCell ref="AP76:AR76"/>
    <mergeCell ref="AS76:AW76"/>
    <mergeCell ref="AX76:BA76"/>
    <mergeCell ref="C74:I74"/>
    <mergeCell ref="J74:AO74"/>
    <mergeCell ref="AP74:AS74"/>
    <mergeCell ref="AT70:AW70"/>
    <mergeCell ref="AX72:BA72"/>
    <mergeCell ref="C73:I73"/>
    <mergeCell ref="J73:AO73"/>
    <mergeCell ref="AP73:AS73"/>
    <mergeCell ref="AT73:AW73"/>
    <mergeCell ref="AX73:BA73"/>
    <mergeCell ref="C72:I72"/>
    <mergeCell ref="J72:AO72"/>
    <mergeCell ref="AP72:AS72"/>
    <mergeCell ref="AT68:AW68"/>
    <mergeCell ref="AX70:BA70"/>
    <mergeCell ref="C71:I71"/>
    <mergeCell ref="J71:AO71"/>
    <mergeCell ref="AP71:AS71"/>
    <mergeCell ref="AT71:AW71"/>
    <mergeCell ref="AX71:BA71"/>
    <mergeCell ref="C70:I70"/>
    <mergeCell ref="J70:AO70"/>
    <mergeCell ref="AP70:AS70"/>
    <mergeCell ref="AT66:AW66"/>
    <mergeCell ref="AX68:BA68"/>
    <mergeCell ref="C69:I69"/>
    <mergeCell ref="J69:AO69"/>
    <mergeCell ref="AP69:AS69"/>
    <mergeCell ref="AT69:AW69"/>
    <mergeCell ref="AX69:BA69"/>
    <mergeCell ref="C68:I68"/>
    <mergeCell ref="J68:AO68"/>
    <mergeCell ref="AP68:AS68"/>
    <mergeCell ref="AT64:AW64"/>
    <mergeCell ref="AX66:BA66"/>
    <mergeCell ref="C67:I67"/>
    <mergeCell ref="J67:AO67"/>
    <mergeCell ref="AP67:AS67"/>
    <mergeCell ref="AT67:AW67"/>
    <mergeCell ref="AX67:BA67"/>
    <mergeCell ref="C66:I66"/>
    <mergeCell ref="J66:AO66"/>
    <mergeCell ref="AP66:AS66"/>
    <mergeCell ref="AT62:AW62"/>
    <mergeCell ref="AX64:BA64"/>
    <mergeCell ref="C65:I65"/>
    <mergeCell ref="J65:AO65"/>
    <mergeCell ref="AP65:AS65"/>
    <mergeCell ref="AT65:AW65"/>
    <mergeCell ref="AX65:BA65"/>
    <mergeCell ref="C64:I64"/>
    <mergeCell ref="J64:AO64"/>
    <mergeCell ref="AP64:AS64"/>
    <mergeCell ref="AT60:AW60"/>
    <mergeCell ref="AX62:BA62"/>
    <mergeCell ref="C63:I63"/>
    <mergeCell ref="J63:AO63"/>
    <mergeCell ref="AP63:AS63"/>
    <mergeCell ref="AT63:AW63"/>
    <mergeCell ref="AX63:BA63"/>
    <mergeCell ref="C62:I62"/>
    <mergeCell ref="J62:AO62"/>
    <mergeCell ref="AP62:AS62"/>
    <mergeCell ref="AT58:AW58"/>
    <mergeCell ref="AX60:BA60"/>
    <mergeCell ref="C61:I61"/>
    <mergeCell ref="J61:AO61"/>
    <mergeCell ref="AP61:AS61"/>
    <mergeCell ref="AT61:AW61"/>
    <mergeCell ref="AX61:BA61"/>
    <mergeCell ref="C60:I60"/>
    <mergeCell ref="J60:AO60"/>
    <mergeCell ref="AP60:AS60"/>
    <mergeCell ref="AT56:AW56"/>
    <mergeCell ref="AX58:BA58"/>
    <mergeCell ref="C59:I59"/>
    <mergeCell ref="J59:AO59"/>
    <mergeCell ref="AP59:AS59"/>
    <mergeCell ref="AT59:AW59"/>
    <mergeCell ref="AX59:BA59"/>
    <mergeCell ref="C58:I58"/>
    <mergeCell ref="J58:AO58"/>
    <mergeCell ref="AP58:AS58"/>
    <mergeCell ref="AT54:AW54"/>
    <mergeCell ref="AX56:BA56"/>
    <mergeCell ref="C57:I57"/>
    <mergeCell ref="J57:AO57"/>
    <mergeCell ref="AP57:AS57"/>
    <mergeCell ref="AT57:AW57"/>
    <mergeCell ref="AX57:BA57"/>
    <mergeCell ref="C56:I56"/>
    <mergeCell ref="J56:AO56"/>
    <mergeCell ref="AP56:AS56"/>
    <mergeCell ref="AT52:AW52"/>
    <mergeCell ref="AX54:BA54"/>
    <mergeCell ref="C55:I55"/>
    <mergeCell ref="J55:AO55"/>
    <mergeCell ref="AP55:AS55"/>
    <mergeCell ref="AT55:AW55"/>
    <mergeCell ref="AX55:BA55"/>
    <mergeCell ref="C54:I54"/>
    <mergeCell ref="J54:AO54"/>
    <mergeCell ref="AP54:AS54"/>
    <mergeCell ref="AT49:AW49"/>
    <mergeCell ref="AX52:BA52"/>
    <mergeCell ref="C53:I53"/>
    <mergeCell ref="J53:AO53"/>
    <mergeCell ref="AP53:AS53"/>
    <mergeCell ref="AT53:AW53"/>
    <mergeCell ref="AX53:BA53"/>
    <mergeCell ref="C52:I52"/>
    <mergeCell ref="J52:AO52"/>
    <mergeCell ref="AP52:AS52"/>
    <mergeCell ref="AT48:AW48"/>
    <mergeCell ref="AX49:BA49"/>
    <mergeCell ref="C50:I50"/>
    <mergeCell ref="J50:AO50"/>
    <mergeCell ref="AP50:AS50"/>
    <mergeCell ref="AT50:AW50"/>
    <mergeCell ref="AX50:BA50"/>
    <mergeCell ref="C49:I49"/>
    <mergeCell ref="J49:AO49"/>
    <mergeCell ref="AP49:AS49"/>
    <mergeCell ref="AX48:BA48"/>
    <mergeCell ref="AP44:AS44"/>
    <mergeCell ref="AT44:AW44"/>
    <mergeCell ref="AX44:BA44"/>
    <mergeCell ref="AT47:AW47"/>
    <mergeCell ref="AX47:BA47"/>
    <mergeCell ref="AP45:AS45"/>
    <mergeCell ref="AT45:AW45"/>
    <mergeCell ref="AX45:BA45"/>
    <mergeCell ref="AP48:AS48"/>
    <mergeCell ref="J45:AO45"/>
    <mergeCell ref="J41:AO41"/>
    <mergeCell ref="C41:I41"/>
    <mergeCell ref="C43:I43"/>
    <mergeCell ref="C44:I44"/>
    <mergeCell ref="C45:I45"/>
    <mergeCell ref="J43:AO43"/>
    <mergeCell ref="J44:AO44"/>
    <mergeCell ref="C42:I42"/>
    <mergeCell ref="J42:AO42"/>
    <mergeCell ref="J32:AO32"/>
    <mergeCell ref="J33:AO33"/>
    <mergeCell ref="J34:AO34"/>
    <mergeCell ref="AP32:AS32"/>
    <mergeCell ref="AP33:AS33"/>
    <mergeCell ref="AK31:AO31"/>
    <mergeCell ref="J29:AJ31"/>
    <mergeCell ref="AK29:AO29"/>
    <mergeCell ref="AK30:AO30"/>
    <mergeCell ref="AX35:BA35"/>
    <mergeCell ref="AP37:AS37"/>
    <mergeCell ref="AP38:AS38"/>
    <mergeCell ref="AP30:AS30"/>
    <mergeCell ref="AP31:AS31"/>
    <mergeCell ref="AT40:AW40"/>
    <mergeCell ref="J35:AO35"/>
    <mergeCell ref="J40:AO40"/>
    <mergeCell ref="J37:AO37"/>
    <mergeCell ref="J38:AO38"/>
    <mergeCell ref="AX43:BA43"/>
    <mergeCell ref="AP42:AS42"/>
    <mergeCell ref="AT42:AW42"/>
    <mergeCell ref="AX42:BA42"/>
    <mergeCell ref="AP43:AS43"/>
    <mergeCell ref="AT43:AW43"/>
    <mergeCell ref="AT41:AW41"/>
    <mergeCell ref="B39:BA39"/>
    <mergeCell ref="AT37:BA37"/>
    <mergeCell ref="AT38:BA38"/>
    <mergeCell ref="C40:I40"/>
    <mergeCell ref="C37:I37"/>
    <mergeCell ref="C38:I38"/>
    <mergeCell ref="AX41:BA41"/>
    <mergeCell ref="AX40:BA40"/>
    <mergeCell ref="AP40:AS40"/>
    <mergeCell ref="A84:BB84"/>
    <mergeCell ref="AT32:AW32"/>
    <mergeCell ref="AX32:BA32"/>
    <mergeCell ref="AP35:AS35"/>
    <mergeCell ref="AT35:AW35"/>
    <mergeCell ref="AX33:BA33"/>
    <mergeCell ref="AP34:AS34"/>
    <mergeCell ref="AT34:AW34"/>
    <mergeCell ref="AT33:AW33"/>
    <mergeCell ref="AP41:AS41"/>
    <mergeCell ref="AT87:AW87"/>
    <mergeCell ref="AX87:BA87"/>
    <mergeCell ref="AP29:AS29"/>
    <mergeCell ref="AT29:AW29"/>
    <mergeCell ref="AX29:BA29"/>
    <mergeCell ref="AT30:AW30"/>
    <mergeCell ref="AX30:BA30"/>
    <mergeCell ref="AT31:AW31"/>
    <mergeCell ref="AX31:BA31"/>
    <mergeCell ref="AX34:BA34"/>
    <mergeCell ref="B11:BA11"/>
    <mergeCell ref="B26:BA26"/>
    <mergeCell ref="AT28:AW28"/>
    <mergeCell ref="AP28:AS28"/>
    <mergeCell ref="AX28:BA28"/>
    <mergeCell ref="AK21:AN21"/>
    <mergeCell ref="K17:N17"/>
    <mergeCell ref="X16:AA16"/>
    <mergeCell ref="X17:AA17"/>
    <mergeCell ref="X18:AA18"/>
    <mergeCell ref="J89:AO89"/>
    <mergeCell ref="B88:I88"/>
    <mergeCell ref="J88:AO88"/>
    <mergeCell ref="B91:I91"/>
    <mergeCell ref="J91:AO91"/>
    <mergeCell ref="AT91:AW91"/>
    <mergeCell ref="A6:BB6"/>
    <mergeCell ref="C28:I28"/>
    <mergeCell ref="C29:I31"/>
    <mergeCell ref="C32:I32"/>
    <mergeCell ref="C33:I33"/>
    <mergeCell ref="AX91:BA91"/>
    <mergeCell ref="AK16:AN16"/>
    <mergeCell ref="X19:AA19"/>
    <mergeCell ref="AX20:BA20"/>
    <mergeCell ref="B110:AW110"/>
    <mergeCell ref="AX110:BA110"/>
    <mergeCell ref="AX111:BA111"/>
    <mergeCell ref="AX103:BA103"/>
    <mergeCell ref="AX109:BA109"/>
    <mergeCell ref="R109:AW109"/>
    <mergeCell ref="AX108:BA108"/>
    <mergeCell ref="B109:Q109"/>
    <mergeCell ref="B103:I103"/>
    <mergeCell ref="B108:AW108"/>
    <mergeCell ref="AX92:BA92"/>
    <mergeCell ref="AT90:AW90"/>
    <mergeCell ref="AX90:BA90"/>
    <mergeCell ref="AP88:AS88"/>
    <mergeCell ref="AT88:AW88"/>
    <mergeCell ref="AX88:BA88"/>
    <mergeCell ref="AT92:AW92"/>
    <mergeCell ref="AP89:AS89"/>
    <mergeCell ref="AT89:AW89"/>
    <mergeCell ref="AX89:BA89"/>
    <mergeCell ref="B92:I92"/>
    <mergeCell ref="AP92:AS92"/>
    <mergeCell ref="AP103:AS103"/>
    <mergeCell ref="K18:N18"/>
    <mergeCell ref="K19:N19"/>
    <mergeCell ref="K20:N20"/>
    <mergeCell ref="AP90:AS90"/>
    <mergeCell ref="AP91:AS91"/>
    <mergeCell ref="B90:I90"/>
    <mergeCell ref="J103:AO103"/>
    <mergeCell ref="AT103:AW103"/>
    <mergeCell ref="K16:N16"/>
    <mergeCell ref="B111:AW111"/>
    <mergeCell ref="AK17:AN17"/>
    <mergeCell ref="AK18:AN18"/>
    <mergeCell ref="AK19:AN19"/>
    <mergeCell ref="AK20:AN20"/>
    <mergeCell ref="X20:AA20"/>
    <mergeCell ref="X21:AA21"/>
    <mergeCell ref="J92:AO92"/>
    <mergeCell ref="AX21:BA21"/>
    <mergeCell ref="C48:I48"/>
    <mergeCell ref="K21:N21"/>
    <mergeCell ref="C34:I34"/>
    <mergeCell ref="C35:I35"/>
    <mergeCell ref="J36:AO36"/>
    <mergeCell ref="C36:I36"/>
    <mergeCell ref="AP36:AS36"/>
    <mergeCell ref="B27:BA27"/>
    <mergeCell ref="J28:AO28"/>
    <mergeCell ref="AC14:AN14"/>
    <mergeCell ref="AC13:AN13"/>
    <mergeCell ref="AP13:BA13"/>
    <mergeCell ref="C3:AZ3"/>
    <mergeCell ref="AP14:BA14"/>
    <mergeCell ref="A7:BC7"/>
    <mergeCell ref="C13:N13"/>
    <mergeCell ref="C14:N14"/>
    <mergeCell ref="P13:AA13"/>
    <mergeCell ref="P14:AA14"/>
    <mergeCell ref="AX16:BA16"/>
    <mergeCell ref="AX17:BA17"/>
    <mergeCell ref="AX18:BA18"/>
    <mergeCell ref="AX19:BA19"/>
    <mergeCell ref="A1:BC1"/>
    <mergeCell ref="B93:I93"/>
    <mergeCell ref="J93:AO93"/>
    <mergeCell ref="AP93:AS93"/>
    <mergeCell ref="AT93:AW93"/>
    <mergeCell ref="AX93:BA93"/>
    <mergeCell ref="BA3:BC3"/>
    <mergeCell ref="BA81:BC81"/>
    <mergeCell ref="C81:AZ81"/>
    <mergeCell ref="AT36:BA36"/>
    <mergeCell ref="AX94:BA94"/>
    <mergeCell ref="J94:AO94"/>
    <mergeCell ref="AP94:AS94"/>
    <mergeCell ref="AT94:AW94"/>
    <mergeCell ref="AX104:BA104"/>
    <mergeCell ref="B105:I105"/>
    <mergeCell ref="J105:AO105"/>
    <mergeCell ref="AP105:AS105"/>
    <mergeCell ref="AT105:AW105"/>
    <mergeCell ref="AX105:BA105"/>
    <mergeCell ref="B104:I104"/>
    <mergeCell ref="J104:AO104"/>
    <mergeCell ref="AP104:AS104"/>
    <mergeCell ref="AT104:AW104"/>
    <mergeCell ref="AX102:BA102"/>
    <mergeCell ref="AT102:AW102"/>
    <mergeCell ref="B102:I102"/>
    <mergeCell ref="J102:AO102"/>
    <mergeCell ref="AP102:AS102"/>
    <mergeCell ref="BF41:BI41"/>
    <mergeCell ref="BJ41:BM41"/>
    <mergeCell ref="BN41:BQ41"/>
    <mergeCell ref="BF42:BI42"/>
    <mergeCell ref="BJ42:BM42"/>
    <mergeCell ref="BN42:BQ42"/>
    <mergeCell ref="BF43:BI43"/>
    <mergeCell ref="BJ43:BM43"/>
    <mergeCell ref="BN43:BQ43"/>
    <mergeCell ref="BF44:BI44"/>
    <mergeCell ref="BJ44:BM44"/>
    <mergeCell ref="BN44:BQ44"/>
    <mergeCell ref="BF45:BI45"/>
    <mergeCell ref="BJ45:BM45"/>
    <mergeCell ref="BN45:BQ45"/>
    <mergeCell ref="BF46:BI46"/>
    <mergeCell ref="BJ46:BM46"/>
    <mergeCell ref="BN46:BQ46"/>
    <mergeCell ref="BF47:BI47"/>
    <mergeCell ref="BJ47:BM47"/>
    <mergeCell ref="BN47:BQ47"/>
    <mergeCell ref="BF48:BI48"/>
    <mergeCell ref="BJ48:BM48"/>
    <mergeCell ref="BN48:BQ48"/>
    <mergeCell ref="BF49:BI49"/>
    <mergeCell ref="BJ49:BM49"/>
    <mergeCell ref="BN49:BQ49"/>
    <mergeCell ref="BF50:BI50"/>
    <mergeCell ref="BJ50:BM50"/>
    <mergeCell ref="BN50:BQ50"/>
    <mergeCell ref="BF51:BI51"/>
    <mergeCell ref="BJ51:BM51"/>
    <mergeCell ref="BN51:BQ51"/>
    <mergeCell ref="BF52:BI52"/>
    <mergeCell ref="BJ52:BM52"/>
    <mergeCell ref="BN52:BQ52"/>
    <mergeCell ref="BF53:BI53"/>
    <mergeCell ref="BJ53:BM53"/>
    <mergeCell ref="BN53:BQ53"/>
    <mergeCell ref="BF54:BI54"/>
    <mergeCell ref="BJ54:BM54"/>
    <mergeCell ref="BN54:BQ54"/>
    <mergeCell ref="BF55:BI55"/>
    <mergeCell ref="BJ55:BM55"/>
    <mergeCell ref="BN55:BQ55"/>
    <mergeCell ref="BF56:BI56"/>
    <mergeCell ref="BJ56:BM56"/>
    <mergeCell ref="BN56:BQ56"/>
    <mergeCell ref="BF57:BI57"/>
    <mergeCell ref="BJ57:BM57"/>
    <mergeCell ref="BN57:BQ57"/>
    <mergeCell ref="BF58:BI58"/>
    <mergeCell ref="BJ58:BM58"/>
    <mergeCell ref="BN58:BQ58"/>
    <mergeCell ref="BF59:BI59"/>
    <mergeCell ref="BJ59:BM59"/>
    <mergeCell ref="BN59:BQ59"/>
    <mergeCell ref="BF60:BI60"/>
    <mergeCell ref="BJ60:BM60"/>
    <mergeCell ref="BN60:BQ60"/>
    <mergeCell ref="BF61:BI61"/>
    <mergeCell ref="BJ61:BM61"/>
    <mergeCell ref="BN61:BQ61"/>
    <mergeCell ref="BF62:BI62"/>
    <mergeCell ref="BJ62:BM62"/>
    <mergeCell ref="BN62:BQ62"/>
    <mergeCell ref="BF63:BI63"/>
    <mergeCell ref="BJ63:BM63"/>
    <mergeCell ref="BN63:BQ63"/>
    <mergeCell ref="BF64:BI64"/>
    <mergeCell ref="BJ64:BM64"/>
    <mergeCell ref="BN64:BQ64"/>
    <mergeCell ref="BF65:BI65"/>
    <mergeCell ref="BJ65:BM65"/>
    <mergeCell ref="BN65:BQ65"/>
    <mergeCell ref="BF66:BI66"/>
    <mergeCell ref="BJ66:BM66"/>
    <mergeCell ref="BN66:BQ66"/>
    <mergeCell ref="BF67:BI67"/>
    <mergeCell ref="BJ67:BM67"/>
    <mergeCell ref="BN67:BQ67"/>
    <mergeCell ref="BF68:BI68"/>
    <mergeCell ref="BJ68:BM68"/>
    <mergeCell ref="BN68:BQ68"/>
    <mergeCell ref="BF69:BI69"/>
    <mergeCell ref="BJ69:BM69"/>
    <mergeCell ref="BN69:BQ69"/>
    <mergeCell ref="BF70:BI70"/>
    <mergeCell ref="BJ70:BM70"/>
    <mergeCell ref="BN70:BQ70"/>
    <mergeCell ref="BF71:BI71"/>
    <mergeCell ref="BJ71:BM71"/>
    <mergeCell ref="BN71:BQ71"/>
    <mergeCell ref="BF72:BI72"/>
    <mergeCell ref="BJ72:BM72"/>
    <mergeCell ref="BN72:BQ72"/>
    <mergeCell ref="BF73:BI73"/>
    <mergeCell ref="BJ73:BM73"/>
    <mergeCell ref="BN73:BQ73"/>
    <mergeCell ref="BF74:BI74"/>
    <mergeCell ref="BJ74:BM74"/>
    <mergeCell ref="BN74:BQ74"/>
    <mergeCell ref="BH88:BK88"/>
    <mergeCell ref="BL88:BO88"/>
    <mergeCell ref="BP88:BS88"/>
    <mergeCell ref="BH89:BK89"/>
    <mergeCell ref="BL89:BO89"/>
    <mergeCell ref="BP89:BS89"/>
    <mergeCell ref="BH90:BK90"/>
    <mergeCell ref="BL90:BO90"/>
    <mergeCell ref="BP90:BS90"/>
    <mergeCell ref="BH91:BK91"/>
    <mergeCell ref="BL91:BO91"/>
    <mergeCell ref="BP91:BS91"/>
    <mergeCell ref="BH92:BK92"/>
    <mergeCell ref="BL92:BO92"/>
    <mergeCell ref="BP92:BS92"/>
    <mergeCell ref="BH93:BK93"/>
    <mergeCell ref="BL93:BO93"/>
    <mergeCell ref="BP93:BS93"/>
    <mergeCell ref="BH94:BK94"/>
    <mergeCell ref="BL94:BO94"/>
    <mergeCell ref="BP94:BS94"/>
    <mergeCell ref="BH95:BK95"/>
    <mergeCell ref="BL95:BO95"/>
    <mergeCell ref="BP95:BS95"/>
    <mergeCell ref="BH96:BK96"/>
    <mergeCell ref="BL96:BO96"/>
    <mergeCell ref="BP96:BS96"/>
    <mergeCell ref="BH97:BK97"/>
    <mergeCell ref="BL97:BO97"/>
    <mergeCell ref="BP97:BS97"/>
    <mergeCell ref="BH98:BK98"/>
    <mergeCell ref="BL98:BO98"/>
    <mergeCell ref="BP98:BS98"/>
    <mergeCell ref="BH99:BK99"/>
    <mergeCell ref="BL99:BO99"/>
    <mergeCell ref="BP99:BS99"/>
    <mergeCell ref="BL100:BO100"/>
    <mergeCell ref="BP100:BS100"/>
    <mergeCell ref="BH101:BK101"/>
    <mergeCell ref="BL101:BO101"/>
    <mergeCell ref="BP101:BS101"/>
    <mergeCell ref="BP102:BS102"/>
    <mergeCell ref="BH103:BK103"/>
    <mergeCell ref="BL103:BO103"/>
    <mergeCell ref="BP103:BS103"/>
    <mergeCell ref="BP104:BS104"/>
    <mergeCell ref="BH105:BK105"/>
    <mergeCell ref="BL105:BO105"/>
    <mergeCell ref="BP105:BS105"/>
    <mergeCell ref="BJ111:BM111"/>
    <mergeCell ref="B95:I95"/>
    <mergeCell ref="B94:I94"/>
    <mergeCell ref="BJ109:BM109"/>
    <mergeCell ref="BJ110:BM110"/>
    <mergeCell ref="BH104:BK104"/>
    <mergeCell ref="BL104:BO104"/>
    <mergeCell ref="BH102:BK102"/>
    <mergeCell ref="BL102:BO102"/>
    <mergeCell ref="BH100:BK100"/>
  </mergeCells>
  <printOptions horizontalCentered="1"/>
  <pageMargins left="0.4724409448818898" right="0.1968503937007874" top="0.34" bottom="0.94" header="0.25" footer="0.71"/>
  <pageSetup orientation="portrait" paperSize="9" scale="95" r:id="rId2"/>
  <headerFooter alignWithMargins="0">
    <oddFooter xml:space="preserve">&amp;L&amp;"Calisto MT,Normale"&amp;9Valid from July, 1st 2002&amp;R&amp;"Calisto MT,Normale"&amp;9Personalizzato &amp;A </oddFooter>
  </headerFooter>
  <rowBreaks count="1" manualBreakCount="1">
    <brk id="58" max="5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SANTINI</dc:creator>
  <cp:keywords/>
  <dc:description/>
  <cp:lastModifiedBy>j nunan</cp:lastModifiedBy>
  <cp:lastPrinted>2003-09-08T08:55:02Z</cp:lastPrinted>
  <dcterms:created xsi:type="dcterms:W3CDTF">2003-08-02T07:43:40Z</dcterms:created>
  <dcterms:modified xsi:type="dcterms:W3CDTF">2007-03-29T05:13:56Z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