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activeTab="0"/>
  </bookViews>
  <sheets>
    <sheet name="Summary" sheetId="1" r:id="rId1"/>
    <sheet name="1st Semi-Final" sheetId="2" r:id="rId2"/>
    <sheet name="2nd Semi-Final" sheetId="3" r:id="rId3"/>
    <sheet name="3rd Semi-Final" sheetId="4" r:id="rId4"/>
    <sheet name="4th Semi-Final" sheetId="5" r:id="rId5"/>
    <sheet name="5th Semi-Final" sheetId="6" r:id="rId6"/>
    <sheet name="Saturday Final" sheetId="7" r:id="rId7"/>
    <sheet name="Sunday Final" sheetId="8" r:id="rId8"/>
  </sheets>
  <definedNames/>
  <calcPr fullCalcOnLoad="1"/>
</workbook>
</file>

<file path=xl/sharedStrings.xml><?xml version="1.0" encoding="utf-8"?>
<sst xmlns="http://schemas.openxmlformats.org/spreadsheetml/2006/main" count="354" uniqueCount="58">
  <si>
    <t>1st Semi-Final</t>
  </si>
  <si>
    <t>Gap between Divisions - mins</t>
  </si>
  <si>
    <t>Age Divisions</t>
  </si>
  <si>
    <t>18 &lt; 25</t>
  </si>
  <si>
    <t>Male</t>
  </si>
  <si>
    <t>Female</t>
  </si>
  <si>
    <t>25 &lt; 30</t>
  </si>
  <si>
    <t>30 &lt; 35</t>
  </si>
  <si>
    <t>35 &lt; 40</t>
  </si>
  <si>
    <t>40 &lt; 45</t>
  </si>
  <si>
    <t>45 &lt; 50</t>
  </si>
  <si>
    <t>50 &lt; 55</t>
  </si>
  <si>
    <t>55 &lt; 60</t>
  </si>
  <si>
    <t>60 &lt; 55</t>
  </si>
  <si>
    <t>&gt; 65</t>
  </si>
  <si>
    <t>&gt; 60</t>
  </si>
  <si>
    <t>Climbers in each Division</t>
  </si>
  <si>
    <t>Time of Event</t>
  </si>
  <si>
    <t xml:space="preserve"> </t>
  </si>
  <si>
    <t>hrs</t>
  </si>
  <si>
    <t>Duration of each Division</t>
  </si>
  <si>
    <t>Divisions for each Climb</t>
  </si>
  <si>
    <t>Duration of each Climb</t>
  </si>
  <si>
    <t>Divisions in 1st Semi-Final</t>
  </si>
  <si>
    <t>Number of Climbs</t>
  </si>
  <si>
    <t>2nd Semi-Final</t>
  </si>
  <si>
    <t>3rd Semi-Final</t>
  </si>
  <si>
    <t>4th Semi-Final</t>
  </si>
  <si>
    <t>5th Semi-Final</t>
  </si>
  <si>
    <t>Duration of 3 Climbs</t>
  </si>
  <si>
    <t>Duration of 2 Breaks in between Climbs</t>
  </si>
  <si>
    <t>Start Interval - mins</t>
  </si>
  <si>
    <t>Break before next Climb starts</t>
  </si>
  <si>
    <t># Breaks between Climbs</t>
  </si>
  <si>
    <t>Saturday Final</t>
  </si>
  <si>
    <t>Sunday Final</t>
  </si>
  <si>
    <t>Divisions in Saturday Final</t>
  </si>
  <si>
    <t>Divisions in 2nd Semi-Final</t>
  </si>
  <si>
    <t>Divisions in 3rd Semi-Final</t>
  </si>
  <si>
    <t>Divisions in 4th Semi-Final</t>
  </si>
  <si>
    <t>Divisions in 5th Semi-Final</t>
  </si>
  <si>
    <t>Start Time</t>
  </si>
  <si>
    <t>Finish Time</t>
  </si>
  <si>
    <t>Hours</t>
  </si>
  <si>
    <t>Date</t>
  </si>
  <si>
    <t>Day</t>
  </si>
  <si>
    <t>Event</t>
  </si>
  <si>
    <t>Summary</t>
  </si>
  <si>
    <t>Event Organiser charge-out rate</t>
  </si>
  <si>
    <t>Assistant charge-out rate</t>
  </si>
  <si>
    <t>Set-up time</t>
  </si>
  <si>
    <t>Close-up time</t>
  </si>
  <si>
    <t>+ 24 hours</t>
  </si>
  <si>
    <t>Number of Assistants</t>
  </si>
  <si>
    <t>Event Organiser charge</t>
  </si>
  <si>
    <t>Assistants charge</t>
  </si>
  <si>
    <t>Days</t>
  </si>
  <si>
    <t>Total Labour costs for above 7 Event days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</si>
</sst>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C09]dddd\,\ d\ mmmm\ yyyy"/>
    <numFmt numFmtId="167" formatCode="[$-C09]dd\-mmm\-yy;@"/>
    <numFmt numFmtId="168" formatCode="&quot;$&quot;#,##0.00"/>
    <numFmt numFmtId="169" formatCode="&quot;$&quot;#,##0.0;[Red]\-&quot;$&quot;#,##0.0"/>
  </numFmts>
  <fonts count="5">
    <font>
      <sz val="10"/>
      <name val="Arial"/>
      <family val="0"/>
    </font>
    <font>
      <sz val="8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20" fontId="2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2" fillId="0" borderId="1" xfId="0" applyNumberFormat="1" applyFont="1" applyBorder="1" applyAlignment="1">
      <alignment/>
    </xf>
    <xf numFmtId="165" fontId="2" fillId="0" borderId="1" xfId="15" applyNumberFormat="1" applyFont="1" applyBorder="1" applyAlignment="1">
      <alignment/>
    </xf>
    <xf numFmtId="20" fontId="0" fillId="0" borderId="1" xfId="0" applyNumberFormat="1" applyBorder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/>
    </xf>
    <xf numFmtId="18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8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20" fontId="0" fillId="0" borderId="1" xfId="0" applyNumberFormat="1" applyBorder="1" applyAlignment="1">
      <alignment horizontal="center"/>
    </xf>
    <xf numFmtId="0" fontId="4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Alignment="1" quotePrefix="1">
      <alignment/>
    </xf>
    <xf numFmtId="168" fontId="0" fillId="0" borderId="0" xfId="15" applyNumberFormat="1" applyAlignment="1">
      <alignment/>
    </xf>
    <xf numFmtId="8" fontId="0" fillId="0" borderId="0" xfId="0" applyNumberFormat="1" applyAlignment="1">
      <alignment/>
    </xf>
    <xf numFmtId="168" fontId="0" fillId="0" borderId="1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4.8515625" style="0" customWidth="1"/>
    <col min="2" max="2" width="16.7109375" style="0" customWidth="1"/>
    <col min="3" max="3" width="9.28125" style="0" customWidth="1"/>
    <col min="5" max="5" width="9.7109375" style="0" customWidth="1"/>
    <col min="6" max="6" width="10.28125" style="0" customWidth="1"/>
    <col min="8" max="8" width="10.00390625" style="0" customWidth="1"/>
    <col min="9" max="9" width="11.57421875" style="0" customWidth="1"/>
    <col min="10" max="10" width="13.421875" style="0" bestFit="1" customWidth="1"/>
  </cols>
  <sheetData>
    <row r="1" ht="15.75">
      <c r="B1" s="21" t="s">
        <v>47</v>
      </c>
    </row>
    <row r="2" spans="1:9" ht="12.75">
      <c r="A2" t="s">
        <v>56</v>
      </c>
      <c r="B2" s="7" t="s">
        <v>46</v>
      </c>
      <c r="C2" s="7" t="s">
        <v>45</v>
      </c>
      <c r="D2" s="7" t="s">
        <v>44</v>
      </c>
      <c r="E2" t="str">
        <f>'1st Semi-Final'!A22</f>
        <v>Start Time</v>
      </c>
      <c r="F2" t="str">
        <f>'1st Semi-Final'!A23</f>
        <v>Finish Time</v>
      </c>
      <c r="G2" s="7" t="s">
        <v>43</v>
      </c>
      <c r="H2" s="7" t="s">
        <v>50</v>
      </c>
      <c r="I2" s="7" t="s">
        <v>51</v>
      </c>
    </row>
    <row r="3" spans="1:10" ht="12.75">
      <c r="A3" s="7">
        <v>1</v>
      </c>
      <c r="B3" t="str">
        <f>'1st Semi-Final'!A2</f>
        <v>1st Semi-Final</v>
      </c>
      <c r="C3" s="7" t="str">
        <f>'1st Semi-Final'!B2</f>
        <v>Sunday</v>
      </c>
      <c r="D3" s="17">
        <f>'1st Semi-Final'!C2</f>
        <v>39369</v>
      </c>
      <c r="E3" s="18">
        <f>'1st Semi-Final'!B22</f>
        <v>0.3958333333333333</v>
      </c>
      <c r="F3" s="18">
        <f>'1st Semi-Final'!B23</f>
        <v>310.6666666666667</v>
      </c>
      <c r="G3" s="19">
        <f>F3-E3</f>
        <v>310.27083333333337</v>
      </c>
      <c r="H3" s="19">
        <v>0.041666666666666664</v>
      </c>
      <c r="I3" s="19">
        <v>0.020833333333333332</v>
      </c>
      <c r="J3" s="19">
        <f>G3+H3+I3</f>
        <v>310.33333333333337</v>
      </c>
    </row>
    <row r="4" spans="1:10" ht="12.75">
      <c r="A4" s="7">
        <v>2</v>
      </c>
      <c r="B4" t="str">
        <f>'2nd Semi-Final'!A2</f>
        <v>2nd Semi-Final</v>
      </c>
      <c r="C4" s="7" t="str">
        <f>'2nd Semi-Final'!B2</f>
        <v>Sunday</v>
      </c>
      <c r="D4" s="17">
        <f>'2nd Semi-Final'!C2</f>
        <v>39376</v>
      </c>
      <c r="E4" s="18">
        <f>'2nd Semi-Final'!B21</f>
        <v>0.3958333333333333</v>
      </c>
      <c r="F4" s="18">
        <f>'2nd Semi-Final'!B22</f>
        <v>310.6666666666667</v>
      </c>
      <c r="G4" s="19">
        <f aca="true" t="shared" si="0" ref="G4:G9">F4-E4</f>
        <v>310.27083333333337</v>
      </c>
      <c r="H4" s="19">
        <v>0.041666666666666664</v>
      </c>
      <c r="I4" s="19">
        <v>0.020833333333333332</v>
      </c>
      <c r="J4" s="19">
        <f aca="true" t="shared" si="1" ref="J4:J9">G4+H4+I4</f>
        <v>310.33333333333337</v>
      </c>
    </row>
    <row r="5" spans="1:10" ht="12.75">
      <c r="A5" s="7">
        <v>3</v>
      </c>
      <c r="B5" t="str">
        <f>'3rd Semi-Final'!A2</f>
        <v>3rd Semi-Final</v>
      </c>
      <c r="C5" s="7" t="str">
        <f>'3rd Semi-Final'!B2</f>
        <v>Sunday</v>
      </c>
      <c r="D5" s="17">
        <f>'3rd Semi-Final'!C2</f>
        <v>39383</v>
      </c>
      <c r="E5" s="18">
        <f>'3rd Semi-Final'!B22</f>
        <v>0.3958333333333333</v>
      </c>
      <c r="F5" s="18">
        <f>'3rd Semi-Final'!B23</f>
        <v>310.6666666666667</v>
      </c>
      <c r="G5" s="19">
        <f t="shared" si="0"/>
        <v>310.27083333333337</v>
      </c>
      <c r="H5" s="19">
        <v>0.0416666666666667</v>
      </c>
      <c r="I5" s="19">
        <v>0.0208333333333333</v>
      </c>
      <c r="J5" s="19">
        <f t="shared" si="1"/>
        <v>310.33333333333337</v>
      </c>
    </row>
    <row r="6" spans="1:10" ht="12.75">
      <c r="A6" s="7">
        <v>4</v>
      </c>
      <c r="B6" t="str">
        <f>'4th Semi-Final'!A2</f>
        <v>4th Semi-Final</v>
      </c>
      <c r="C6" s="7" t="str">
        <f>'4th Semi-Final'!B2</f>
        <v>Sunday</v>
      </c>
      <c r="D6" s="17">
        <f>'4th Semi-Final'!C2</f>
        <v>39390</v>
      </c>
      <c r="E6" s="18">
        <f>'4th Semi-Final'!B21</f>
        <v>0.3958333333333333</v>
      </c>
      <c r="F6" s="18">
        <f>'4th Semi-Final'!B22</f>
        <v>310.6666666666667</v>
      </c>
      <c r="G6" s="19">
        <f t="shared" si="0"/>
        <v>310.27083333333337</v>
      </c>
      <c r="H6" s="19">
        <v>0.0416666666666667</v>
      </c>
      <c r="I6" s="19">
        <v>0.0208333333333333</v>
      </c>
      <c r="J6" s="19">
        <f t="shared" si="1"/>
        <v>310.33333333333337</v>
      </c>
    </row>
    <row r="7" spans="1:10" ht="12.75">
      <c r="A7" s="7">
        <v>5</v>
      </c>
      <c r="B7" t="str">
        <f>'5th Semi-Final'!A2</f>
        <v>5th Semi-Final</v>
      </c>
      <c r="C7" s="7" t="str">
        <f>'5th Semi-Final'!B2</f>
        <v>Sunday</v>
      </c>
      <c r="D7" s="17">
        <f>'5th Semi-Final'!C2</f>
        <v>39397</v>
      </c>
      <c r="E7" s="18">
        <f>'5th Semi-Final'!B21</f>
        <v>0.3958333333333333</v>
      </c>
      <c r="F7" s="18">
        <f>'5th Semi-Final'!B22</f>
        <v>235.61458333333337</v>
      </c>
      <c r="G7" s="19">
        <f t="shared" si="0"/>
        <v>235.21875000000003</v>
      </c>
      <c r="H7" s="19">
        <v>0.0416666666666667</v>
      </c>
      <c r="I7" s="19">
        <v>0.0208333333333333</v>
      </c>
      <c r="J7" s="19">
        <f t="shared" si="1"/>
        <v>235.28125000000003</v>
      </c>
    </row>
    <row r="8" spans="1:10" ht="12.75">
      <c r="A8" s="7">
        <v>6</v>
      </c>
      <c r="B8" t="str">
        <f>'Saturday Final'!A2</f>
        <v>Saturday Final</v>
      </c>
      <c r="C8" s="7" t="str">
        <f>'Saturday Final'!B2</f>
        <v>Saturday</v>
      </c>
      <c r="D8" s="17">
        <f>'Saturday Final'!C2</f>
        <v>39403</v>
      </c>
      <c r="E8" s="18">
        <f>'Saturday Final'!B25</f>
        <v>0.3958333333333333</v>
      </c>
      <c r="F8" s="18">
        <f>'Saturday Final'!B26</f>
        <v>310.6666666666667</v>
      </c>
      <c r="G8" s="19">
        <f t="shared" si="0"/>
        <v>310.27083333333337</v>
      </c>
      <c r="H8" s="19">
        <v>0.0416666666666667</v>
      </c>
      <c r="I8" s="19">
        <v>0.0208333333333333</v>
      </c>
      <c r="J8" s="19">
        <f t="shared" si="1"/>
        <v>310.33333333333337</v>
      </c>
    </row>
    <row r="9" spans="1:10" ht="12.75">
      <c r="A9" s="7">
        <v>7</v>
      </c>
      <c r="B9" t="str">
        <f>'Sunday Final'!A2</f>
        <v>Sunday Final</v>
      </c>
      <c r="C9" s="7" t="str">
        <f>'Sunday Final'!B2</f>
        <v>Sunday</v>
      </c>
      <c r="D9" s="17">
        <f>'Sunday Final'!C2</f>
        <v>39404</v>
      </c>
      <c r="E9" s="18">
        <f>'Sunday Final'!B25</f>
        <v>0.3958333333333333</v>
      </c>
      <c r="F9" s="18">
        <f>'Sunday Final'!B26</f>
        <v>280.64583333333337</v>
      </c>
      <c r="G9" s="20">
        <f t="shared" si="0"/>
        <v>280.25000000000006</v>
      </c>
      <c r="H9" s="20">
        <v>0.0416666666666667</v>
      </c>
      <c r="I9" s="20">
        <v>0.0208333333333333</v>
      </c>
      <c r="J9" s="19">
        <f t="shared" si="1"/>
        <v>280.31250000000006</v>
      </c>
    </row>
    <row r="10" spans="7:10" ht="12.75">
      <c r="G10" s="19">
        <f>SUM(G3:G9)</f>
        <v>2066.822916666667</v>
      </c>
      <c r="H10" s="19">
        <f>SUM(H3:H9)</f>
        <v>0.2916666666666668</v>
      </c>
      <c r="I10" s="19">
        <f>SUM(I3:I9)</f>
        <v>0.14583333333333315</v>
      </c>
      <c r="J10" s="19">
        <f>SUM(J3:J9)</f>
        <v>2067.260416666667</v>
      </c>
    </row>
    <row r="11" ht="12.75">
      <c r="J11" s="23" t="s">
        <v>52</v>
      </c>
    </row>
    <row r="12" spans="2:10" ht="12.75">
      <c r="B12" t="s">
        <v>48</v>
      </c>
      <c r="E12" s="22">
        <v>50</v>
      </c>
      <c r="J12" s="19">
        <v>1.2604166666666667</v>
      </c>
    </row>
    <row r="13" spans="2:10" ht="12.75">
      <c r="B13" t="s">
        <v>49</v>
      </c>
      <c r="E13" s="22">
        <v>30</v>
      </c>
      <c r="J13" s="7">
        <v>30.15</v>
      </c>
    </row>
    <row r="14" spans="2:5" ht="12.75">
      <c r="B14" t="s">
        <v>53</v>
      </c>
      <c r="E14">
        <v>4</v>
      </c>
    </row>
    <row r="15" spans="2:5" ht="12.75">
      <c r="B15" t="s">
        <v>54</v>
      </c>
      <c r="E15" s="24">
        <f>E12*$J$13</f>
        <v>1507.5</v>
      </c>
    </row>
    <row r="16" spans="2:5" ht="12.75">
      <c r="B16" t="s">
        <v>55</v>
      </c>
      <c r="E16" s="26">
        <f>E13*$J$13*E14</f>
        <v>3618</v>
      </c>
    </row>
    <row r="17" spans="2:5" ht="12.75">
      <c r="B17" t="s">
        <v>57</v>
      </c>
      <c r="E17" s="25">
        <f>SUM(E15:E16)</f>
        <v>5125.5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21" sqref="B21"/>
    </sheetView>
  </sheetViews>
  <sheetFormatPr defaultColWidth="9.140625" defaultRowHeight="12.75"/>
  <cols>
    <col min="1" max="1" width="31.28125" style="0" customWidth="1"/>
    <col min="2" max="3" width="10.140625" style="0" customWidth="1"/>
    <col min="6" max="6" width="13.00390625" style="0" customWidth="1"/>
    <col min="7" max="7" width="11.57421875" style="0" customWidth="1"/>
    <col min="8" max="8" width="11.42187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21" t="s">
        <v>0</v>
      </c>
      <c r="B2" s="13" t="str">
        <f>TEXT(C2,"dddd")</f>
        <v>Sunday</v>
      </c>
      <c r="C2" s="14">
        <v>39369</v>
      </c>
      <c r="D2" s="1"/>
      <c r="E2" s="1"/>
      <c r="F2" s="1"/>
      <c r="G2" s="3" t="s">
        <v>4</v>
      </c>
      <c r="H2" s="3" t="s">
        <v>5</v>
      </c>
      <c r="I2" s="1"/>
      <c r="J2" s="1"/>
    </row>
    <row r="3" spans="1:10" ht="8.25" customHeight="1">
      <c r="A3" s="2"/>
      <c r="B3" s="13"/>
      <c r="C3" s="14"/>
      <c r="D3" s="1"/>
      <c r="E3" s="1"/>
      <c r="F3" s="1"/>
      <c r="G3" s="3"/>
      <c r="H3" s="3"/>
      <c r="I3" s="1"/>
      <c r="J3" s="1"/>
    </row>
    <row r="4" spans="1:10" ht="16.5">
      <c r="A4" s="1" t="s">
        <v>2</v>
      </c>
      <c r="B4" s="3" t="s">
        <v>4</v>
      </c>
      <c r="C4" s="3" t="s">
        <v>5</v>
      </c>
      <c r="D4" s="1"/>
      <c r="E4" s="1"/>
      <c r="F4" s="1"/>
      <c r="G4" s="3" t="s">
        <v>2</v>
      </c>
      <c r="H4" s="3" t="s">
        <v>2</v>
      </c>
      <c r="I4" s="1"/>
      <c r="J4" s="1"/>
    </row>
    <row r="5" spans="2:10" ht="16.5">
      <c r="B5" s="3" t="str">
        <f>G5</f>
        <v>18 &lt; 25</v>
      </c>
      <c r="C5" s="3" t="str">
        <f>H5</f>
        <v>18 &lt; 25</v>
      </c>
      <c r="D5" s="1"/>
      <c r="E5" s="1"/>
      <c r="F5" s="1" t="str">
        <f>'1st Semi-Final'!A2</f>
        <v>1st Semi-Final</v>
      </c>
      <c r="G5" s="3" t="s">
        <v>3</v>
      </c>
      <c r="H5" s="3" t="s">
        <v>3</v>
      </c>
      <c r="I5" s="1"/>
      <c r="J5" s="1"/>
    </row>
    <row r="6" spans="2:10" ht="16.5">
      <c r="B6" s="3" t="s">
        <v>6</v>
      </c>
      <c r="C6" s="3" t="s">
        <v>6</v>
      </c>
      <c r="D6" s="1"/>
      <c r="E6" s="1"/>
      <c r="F6" s="1" t="str">
        <f>'1st Semi-Final'!A2</f>
        <v>1st Semi-Final</v>
      </c>
      <c r="G6" s="3" t="s">
        <v>6</v>
      </c>
      <c r="H6" s="3" t="s">
        <v>6</v>
      </c>
      <c r="I6" s="1"/>
      <c r="J6" s="1"/>
    </row>
    <row r="7" spans="1:10" ht="16.5">
      <c r="A7" t="s">
        <v>23</v>
      </c>
      <c r="B7" s="7">
        <v>2</v>
      </c>
      <c r="C7" s="7">
        <v>2</v>
      </c>
      <c r="D7" s="3">
        <f>SUM(B7:C7)</f>
        <v>4</v>
      </c>
      <c r="E7" s="1"/>
      <c r="F7" s="1" t="str">
        <f>'2nd Semi-Final'!A2</f>
        <v>2nd Semi-Final</v>
      </c>
      <c r="G7" s="3" t="s">
        <v>7</v>
      </c>
      <c r="H7" s="3" t="s">
        <v>7</v>
      </c>
      <c r="I7" s="1"/>
      <c r="J7" s="1"/>
    </row>
    <row r="8" spans="5:10" ht="16.5">
      <c r="E8" s="1"/>
      <c r="F8" s="1" t="str">
        <f>'2nd Semi-Final'!A2</f>
        <v>2nd Semi-Final</v>
      </c>
      <c r="G8" s="3" t="s">
        <v>8</v>
      </c>
      <c r="H8" s="3" t="s">
        <v>8</v>
      </c>
      <c r="I8" s="1"/>
      <c r="J8" s="1"/>
    </row>
    <row r="9" spans="1:10" ht="16.5">
      <c r="A9" s="1"/>
      <c r="B9" s="1"/>
      <c r="C9" s="1"/>
      <c r="D9" s="1"/>
      <c r="E9" s="1"/>
      <c r="F9" s="1" t="str">
        <f>'3rd Semi-Final'!A2</f>
        <v>3rd Semi-Final</v>
      </c>
      <c r="G9" s="3" t="s">
        <v>9</v>
      </c>
      <c r="H9" s="3" t="s">
        <v>9</v>
      </c>
      <c r="I9" s="1"/>
      <c r="J9" s="1"/>
    </row>
    <row r="10" spans="1:10" ht="16.5">
      <c r="A10" s="1" t="s">
        <v>16</v>
      </c>
      <c r="B10" s="1">
        <v>20</v>
      </c>
      <c r="C10" s="1"/>
      <c r="D10" s="1"/>
      <c r="E10" s="1"/>
      <c r="F10" s="1" t="str">
        <f>'3rd Semi-Final'!A2</f>
        <v>3rd Semi-Final</v>
      </c>
      <c r="G10" s="3" t="s">
        <v>10</v>
      </c>
      <c r="H10" s="3" t="s">
        <v>10</v>
      </c>
      <c r="I10" s="1"/>
      <c r="J10" s="1"/>
    </row>
    <row r="11" spans="1:10" ht="16.5">
      <c r="A11" s="1" t="s">
        <v>31</v>
      </c>
      <c r="B11" s="8">
        <v>1.0006944444444446</v>
      </c>
      <c r="C11" s="1"/>
      <c r="D11" s="1"/>
      <c r="E11" s="1"/>
      <c r="F11" t="str">
        <f>'4th Semi-Final'!A2</f>
        <v>4th Semi-Final</v>
      </c>
      <c r="G11" s="3" t="s">
        <v>11</v>
      </c>
      <c r="H11" s="3" t="s">
        <v>11</v>
      </c>
      <c r="I11" s="1"/>
      <c r="J11" s="1"/>
    </row>
    <row r="12" spans="1:10" ht="16.5">
      <c r="A12" s="1" t="s">
        <v>1</v>
      </c>
      <c r="B12" s="10">
        <v>5.003472222222222</v>
      </c>
      <c r="C12" s="1"/>
      <c r="D12" s="1"/>
      <c r="E12" s="1"/>
      <c r="F12" t="str">
        <f>'4th Semi-Final'!A2</f>
        <v>4th Semi-Final</v>
      </c>
      <c r="G12" s="3" t="s">
        <v>12</v>
      </c>
      <c r="H12" s="3" t="s">
        <v>12</v>
      </c>
      <c r="I12" s="1"/>
      <c r="J12" s="1"/>
    </row>
    <row r="13" spans="1:10" ht="16.5">
      <c r="A13" s="1" t="s">
        <v>20</v>
      </c>
      <c r="B13" s="9">
        <f>(B10*B11)+B12</f>
        <v>25.017361111111114</v>
      </c>
      <c r="C13" s="1"/>
      <c r="D13" s="1"/>
      <c r="E13" s="1"/>
      <c r="F13" s="1" t="str">
        <f>A2</f>
        <v>1st Semi-Final</v>
      </c>
      <c r="G13" s="3" t="s">
        <v>13</v>
      </c>
      <c r="H13" s="3" t="s">
        <v>15</v>
      </c>
      <c r="I13" s="1"/>
      <c r="J13" s="1"/>
    </row>
    <row r="14" spans="1:10" ht="16.5">
      <c r="A14" s="1" t="s">
        <v>21</v>
      </c>
      <c r="B14" s="11">
        <f>D7</f>
        <v>4</v>
      </c>
      <c r="C14" s="1"/>
      <c r="D14" s="1"/>
      <c r="E14" s="1"/>
      <c r="F14" s="1" t="str">
        <f>A2</f>
        <v>1st Semi-Final</v>
      </c>
      <c r="G14" s="4" t="s">
        <v>14</v>
      </c>
      <c r="H14" s="5"/>
      <c r="I14" s="6"/>
      <c r="J14" s="1"/>
    </row>
    <row r="15" spans="1:10" ht="16.5">
      <c r="A15" s="1" t="s">
        <v>22</v>
      </c>
      <c r="B15" s="9">
        <f>B13*B14</f>
        <v>100.06944444444446</v>
      </c>
      <c r="C15" s="1"/>
      <c r="D15" s="1"/>
      <c r="E15" s="1"/>
      <c r="F15" s="1"/>
      <c r="G15" s="3">
        <v>10</v>
      </c>
      <c r="H15" s="3">
        <v>9</v>
      </c>
      <c r="I15" s="3">
        <f>SUM(G15:H15)</f>
        <v>19</v>
      </c>
      <c r="J15" s="1"/>
    </row>
    <row r="16" spans="1:10" ht="16.5">
      <c r="A16" s="1" t="s">
        <v>32</v>
      </c>
      <c r="B16" s="8">
        <v>5.03125</v>
      </c>
      <c r="C16" s="1"/>
      <c r="D16" s="1"/>
      <c r="E16" s="1"/>
      <c r="F16" s="1"/>
      <c r="G16" s="3"/>
      <c r="H16" s="3"/>
      <c r="I16" s="1"/>
      <c r="J16" s="1"/>
    </row>
    <row r="17" spans="1:10" ht="16.5">
      <c r="A17" s="1" t="s">
        <v>33</v>
      </c>
      <c r="B17">
        <v>2</v>
      </c>
      <c r="C17" s="1"/>
      <c r="D17" s="1"/>
      <c r="E17" s="1"/>
      <c r="F17" s="1"/>
      <c r="G17" s="3"/>
      <c r="H17" s="3"/>
      <c r="I17" s="1"/>
      <c r="J17" s="1"/>
    </row>
    <row r="18" spans="1:10" ht="16.5">
      <c r="A18" s="1" t="s">
        <v>24</v>
      </c>
      <c r="B18">
        <v>3</v>
      </c>
      <c r="D18" s="1"/>
      <c r="E18" s="1"/>
      <c r="F18" s="1"/>
      <c r="G18" s="3"/>
      <c r="H18" s="3"/>
      <c r="I18" s="1"/>
      <c r="J18" s="1"/>
    </row>
    <row r="19" spans="1:10" ht="16.5">
      <c r="A19" s="1" t="s">
        <v>29</v>
      </c>
      <c r="B19" s="8">
        <f>(B15*B18)</f>
        <v>300.20833333333337</v>
      </c>
      <c r="C19" s="1" t="s">
        <v>19</v>
      </c>
      <c r="D19" s="1"/>
      <c r="E19" s="1"/>
      <c r="F19" s="1"/>
      <c r="G19" s="1"/>
      <c r="H19" s="1"/>
      <c r="I19" s="1"/>
      <c r="J19" s="1"/>
    </row>
    <row r="20" spans="1:10" ht="16.5">
      <c r="A20" s="1" t="s">
        <v>30</v>
      </c>
      <c r="B20" s="12">
        <f>B16*B17</f>
        <v>10.0625</v>
      </c>
      <c r="C20" s="1" t="s">
        <v>19</v>
      </c>
      <c r="D20" s="1"/>
      <c r="E20" s="1"/>
      <c r="F20" s="1"/>
      <c r="G20" s="1"/>
      <c r="H20" s="1"/>
      <c r="I20" s="1"/>
      <c r="J20" s="1"/>
    </row>
    <row r="21" spans="1:10" ht="16.5">
      <c r="A21" s="1" t="s">
        <v>17</v>
      </c>
      <c r="B21" s="8">
        <f>SUM(B19:B20)</f>
        <v>310.27083333333337</v>
      </c>
      <c r="C21" s="1" t="s">
        <v>19</v>
      </c>
      <c r="D21" s="1"/>
      <c r="E21" s="1"/>
      <c r="F21" s="1"/>
      <c r="G21" s="1"/>
      <c r="H21" s="1"/>
      <c r="I21" s="1"/>
      <c r="J21" s="1"/>
    </row>
    <row r="22" spans="1:10" ht="16.5">
      <c r="A22" s="1" t="s">
        <v>41</v>
      </c>
      <c r="B22" s="16">
        <v>0.3958333333333333</v>
      </c>
      <c r="D22" s="1"/>
      <c r="E22" s="1"/>
      <c r="F22" s="1"/>
      <c r="G22" s="1"/>
      <c r="H22" s="1"/>
      <c r="I22" s="1"/>
      <c r="J22" s="1"/>
    </row>
    <row r="23" spans="1:10" ht="16.5">
      <c r="A23" s="1" t="s">
        <v>42</v>
      </c>
      <c r="B23" s="16">
        <f>B22+B21</f>
        <v>310.6666666666667</v>
      </c>
      <c r="D23" s="1"/>
      <c r="E23" s="1"/>
      <c r="F23" s="1"/>
      <c r="G23" s="1"/>
      <c r="H23" s="1"/>
      <c r="I23" s="1"/>
      <c r="J23" s="1"/>
    </row>
    <row r="24" spans="1:10" ht="16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6.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6.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6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6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6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6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6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6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6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6.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2" sqref="A2"/>
    </sheetView>
  </sheetViews>
  <sheetFormatPr defaultColWidth="9.140625" defaultRowHeight="12.75"/>
  <cols>
    <col min="1" max="1" width="31.7109375" style="0" customWidth="1"/>
    <col min="2" max="2" width="8.8515625" style="0" customWidth="1"/>
    <col min="3" max="3" width="10.28125" style="0" customWidth="1"/>
    <col min="5" max="5" width="0.5625" style="0" customWidth="1"/>
    <col min="6" max="6" width="13.140625" style="0" customWidth="1"/>
    <col min="7" max="7" width="11.57421875" style="0" customWidth="1"/>
    <col min="8" max="8" width="11.42187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21" t="s">
        <v>25</v>
      </c>
      <c r="B2" s="13" t="str">
        <f>'1st Semi-Final'!B2</f>
        <v>Sunday</v>
      </c>
      <c r="C2" s="14">
        <f>'1st Semi-Final'!C2+7</f>
        <v>39376</v>
      </c>
      <c r="D2" s="1"/>
      <c r="E2" s="1"/>
      <c r="F2" s="1"/>
      <c r="G2" s="3" t="s">
        <v>4</v>
      </c>
      <c r="H2" s="3" t="s">
        <v>5</v>
      </c>
      <c r="I2" s="1"/>
      <c r="J2" s="1"/>
    </row>
    <row r="3" spans="1:10" ht="16.5">
      <c r="A3" s="1" t="s">
        <v>2</v>
      </c>
      <c r="B3" s="3" t="s">
        <v>4</v>
      </c>
      <c r="C3" s="3" t="s">
        <v>5</v>
      </c>
      <c r="D3" s="1"/>
      <c r="E3" s="1"/>
      <c r="F3" s="1"/>
      <c r="G3" s="3" t="s">
        <v>2</v>
      </c>
      <c r="H3" s="3" t="s">
        <v>2</v>
      </c>
      <c r="I3" s="1"/>
      <c r="J3" s="1"/>
    </row>
    <row r="4" spans="2:10" ht="16.5">
      <c r="B4" s="3" t="str">
        <f>G6</f>
        <v>30 &lt; 35</v>
      </c>
      <c r="C4" s="3" t="str">
        <f>H6</f>
        <v>30 &lt; 35</v>
      </c>
      <c r="D4" s="1"/>
      <c r="E4" s="1"/>
      <c r="F4" s="1" t="str">
        <f>'1st Semi-Final'!A2</f>
        <v>1st Semi-Final</v>
      </c>
      <c r="G4" s="3" t="s">
        <v>3</v>
      </c>
      <c r="H4" s="3" t="s">
        <v>3</v>
      </c>
      <c r="I4" s="1"/>
      <c r="J4" s="1"/>
    </row>
    <row r="5" spans="2:10" ht="16.5">
      <c r="B5" s="3" t="str">
        <f>G7</f>
        <v>35 &lt; 40</v>
      </c>
      <c r="C5" s="3" t="str">
        <f>H7</f>
        <v>35 &lt; 40</v>
      </c>
      <c r="D5" s="1"/>
      <c r="E5" s="1"/>
      <c r="F5" s="1" t="str">
        <f>'1st Semi-Final'!A2</f>
        <v>1st Semi-Final</v>
      </c>
      <c r="G5" s="3" t="s">
        <v>6</v>
      </c>
      <c r="H5" s="3" t="s">
        <v>6</v>
      </c>
      <c r="I5" s="1"/>
      <c r="J5" s="1"/>
    </row>
    <row r="6" spans="1:10" ht="16.5">
      <c r="A6" t="s">
        <v>37</v>
      </c>
      <c r="B6" s="7">
        <v>2</v>
      </c>
      <c r="C6" s="7">
        <v>2</v>
      </c>
      <c r="D6" s="3">
        <f>SUM(B6:C6)</f>
        <v>4</v>
      </c>
      <c r="E6" s="1"/>
      <c r="F6" s="1" t="str">
        <f>'2nd Semi-Final'!A2</f>
        <v>2nd Semi-Final</v>
      </c>
      <c r="G6" s="3" t="s">
        <v>7</v>
      </c>
      <c r="H6" s="3" t="s">
        <v>7</v>
      </c>
      <c r="I6" s="1"/>
      <c r="J6" s="1"/>
    </row>
    <row r="7" spans="5:10" ht="16.5">
      <c r="E7" s="1"/>
      <c r="F7" s="1" t="str">
        <f>'2nd Semi-Final'!A2</f>
        <v>2nd Semi-Final</v>
      </c>
      <c r="G7" s="3" t="s">
        <v>8</v>
      </c>
      <c r="H7" s="3" t="s">
        <v>8</v>
      </c>
      <c r="I7" s="1"/>
      <c r="J7" s="1"/>
    </row>
    <row r="8" spans="1:10" ht="16.5">
      <c r="A8" s="1"/>
      <c r="B8" s="1"/>
      <c r="C8" s="1"/>
      <c r="D8" s="1"/>
      <c r="E8" s="1"/>
      <c r="F8" s="1" t="str">
        <f>'3rd Semi-Final'!A2</f>
        <v>3rd Semi-Final</v>
      </c>
      <c r="G8" s="3" t="s">
        <v>9</v>
      </c>
      <c r="H8" s="3" t="s">
        <v>9</v>
      </c>
      <c r="I8" s="1"/>
      <c r="J8" s="1"/>
    </row>
    <row r="9" spans="1:10" ht="16.5">
      <c r="A9" s="1" t="s">
        <v>16</v>
      </c>
      <c r="B9" s="1">
        <v>20</v>
      </c>
      <c r="C9" s="1"/>
      <c r="D9" s="1"/>
      <c r="E9" s="1"/>
      <c r="F9" s="1" t="str">
        <f>'3rd Semi-Final'!A2</f>
        <v>3rd Semi-Final</v>
      </c>
      <c r="G9" s="3" t="s">
        <v>10</v>
      </c>
      <c r="H9" s="3" t="s">
        <v>10</v>
      </c>
      <c r="I9" s="1"/>
      <c r="J9" s="1"/>
    </row>
    <row r="10" spans="1:10" ht="16.5">
      <c r="A10" s="1" t="s">
        <v>31</v>
      </c>
      <c r="B10" s="8">
        <v>1.0006944444444446</v>
      </c>
      <c r="C10" s="1"/>
      <c r="D10" s="1"/>
      <c r="E10" s="1"/>
      <c r="F10" t="str">
        <f>'4th Semi-Final'!A2</f>
        <v>4th Semi-Final</v>
      </c>
      <c r="G10" s="3" t="s">
        <v>11</v>
      </c>
      <c r="H10" s="3" t="s">
        <v>11</v>
      </c>
      <c r="I10" s="1"/>
      <c r="J10" s="1"/>
    </row>
    <row r="11" spans="1:10" ht="16.5">
      <c r="A11" s="1" t="s">
        <v>1</v>
      </c>
      <c r="B11" s="10">
        <v>5.003472222222222</v>
      </c>
      <c r="C11" s="1"/>
      <c r="D11" s="1"/>
      <c r="E11" s="1"/>
      <c r="F11" t="str">
        <f>'4th Semi-Final'!A2</f>
        <v>4th Semi-Final</v>
      </c>
      <c r="G11" s="3" t="s">
        <v>12</v>
      </c>
      <c r="H11" s="3" t="s">
        <v>12</v>
      </c>
      <c r="I11" s="1"/>
      <c r="J11" s="1"/>
    </row>
    <row r="12" spans="1:10" ht="16.5">
      <c r="A12" s="1" t="s">
        <v>20</v>
      </c>
      <c r="B12" s="9">
        <f>(B9*B10)+B11</f>
        <v>25.017361111111114</v>
      </c>
      <c r="C12" s="1"/>
      <c r="D12" s="1"/>
      <c r="E12" s="1"/>
      <c r="F12" s="1" t="str">
        <f>A2</f>
        <v>2nd Semi-Final</v>
      </c>
      <c r="G12" s="3" t="s">
        <v>13</v>
      </c>
      <c r="H12" s="3" t="s">
        <v>15</v>
      </c>
      <c r="I12" s="1"/>
      <c r="J12" s="1"/>
    </row>
    <row r="13" spans="1:10" ht="16.5">
      <c r="A13" s="1" t="s">
        <v>21</v>
      </c>
      <c r="B13" s="11">
        <f>D6</f>
        <v>4</v>
      </c>
      <c r="C13" s="1"/>
      <c r="D13" s="1"/>
      <c r="E13" s="1"/>
      <c r="F13" s="1" t="str">
        <f>A2</f>
        <v>2nd Semi-Final</v>
      </c>
      <c r="G13" s="4" t="s">
        <v>14</v>
      </c>
      <c r="H13" s="5"/>
      <c r="I13" s="6"/>
      <c r="J13" s="1"/>
    </row>
    <row r="14" spans="1:10" ht="16.5">
      <c r="A14" s="1" t="s">
        <v>22</v>
      </c>
      <c r="B14" s="9">
        <f>B12*B13</f>
        <v>100.06944444444446</v>
      </c>
      <c r="C14" s="1"/>
      <c r="D14" s="1"/>
      <c r="E14" s="1"/>
      <c r="F14" s="1"/>
      <c r="G14" s="3">
        <v>10</v>
      </c>
      <c r="H14" s="3">
        <v>9</v>
      </c>
      <c r="I14" s="3">
        <f>SUM(G14:H14)</f>
        <v>19</v>
      </c>
      <c r="J14" s="1"/>
    </row>
    <row r="15" spans="1:10" ht="16.5">
      <c r="A15" s="1" t="s">
        <v>32</v>
      </c>
      <c r="B15" s="8">
        <v>5.03125</v>
      </c>
      <c r="C15" s="1"/>
      <c r="D15" s="1"/>
      <c r="E15" s="1"/>
      <c r="F15" s="1"/>
      <c r="G15" s="3"/>
      <c r="H15" s="3"/>
      <c r="I15" s="1"/>
      <c r="J15" s="1"/>
    </row>
    <row r="16" spans="1:10" ht="16.5">
      <c r="A16" s="1" t="s">
        <v>33</v>
      </c>
      <c r="B16">
        <v>2</v>
      </c>
      <c r="C16" s="1"/>
      <c r="D16" s="1"/>
      <c r="E16" s="1"/>
      <c r="F16" s="1"/>
      <c r="G16" s="3"/>
      <c r="H16" s="3"/>
      <c r="I16" s="1"/>
      <c r="J16" s="1"/>
    </row>
    <row r="17" spans="1:10" ht="16.5">
      <c r="A17" s="1" t="s">
        <v>24</v>
      </c>
      <c r="B17">
        <v>3</v>
      </c>
      <c r="D17" s="1"/>
      <c r="E17" s="1"/>
      <c r="F17" s="1"/>
      <c r="G17" s="3"/>
      <c r="H17" s="3"/>
      <c r="I17" s="1"/>
      <c r="J17" s="1"/>
    </row>
    <row r="18" spans="1:10" ht="16.5">
      <c r="A18" s="1" t="s">
        <v>29</v>
      </c>
      <c r="B18" s="8">
        <f>(B14*B17)</f>
        <v>300.20833333333337</v>
      </c>
      <c r="C18" s="1" t="s">
        <v>19</v>
      </c>
      <c r="D18" s="1"/>
      <c r="E18" s="1"/>
      <c r="F18" s="1"/>
      <c r="G18" s="1"/>
      <c r="H18" s="1"/>
      <c r="I18" s="1"/>
      <c r="J18" s="1"/>
    </row>
    <row r="19" spans="1:10" ht="16.5">
      <c r="A19" s="1" t="s">
        <v>30</v>
      </c>
      <c r="B19" s="12">
        <f>B15*B16</f>
        <v>10.0625</v>
      </c>
      <c r="C19" s="1" t="s">
        <v>19</v>
      </c>
      <c r="D19" s="1"/>
      <c r="E19" s="1"/>
      <c r="F19" s="1"/>
      <c r="G19" s="1"/>
      <c r="H19" s="1"/>
      <c r="I19" s="1"/>
      <c r="J19" s="1"/>
    </row>
    <row r="20" spans="1:10" ht="16.5">
      <c r="A20" s="1" t="s">
        <v>17</v>
      </c>
      <c r="B20" s="8">
        <f>SUM(B18:B19)</f>
        <v>310.27083333333337</v>
      </c>
      <c r="C20" s="1" t="s">
        <v>19</v>
      </c>
      <c r="D20" s="1"/>
      <c r="E20" s="1"/>
      <c r="F20" s="1"/>
      <c r="G20" s="1"/>
      <c r="H20" s="1"/>
      <c r="I20" s="1"/>
      <c r="J20" s="1"/>
    </row>
    <row r="21" spans="1:10" ht="16.5">
      <c r="A21" s="1" t="s">
        <v>41</v>
      </c>
      <c r="B21" s="16">
        <v>0.3958333333333333</v>
      </c>
      <c r="C21" s="1"/>
      <c r="D21" s="1"/>
      <c r="E21" s="1"/>
      <c r="F21" s="1"/>
      <c r="G21" s="1"/>
      <c r="H21" s="1"/>
      <c r="I21" s="1"/>
      <c r="J21" s="1"/>
    </row>
    <row r="22" spans="1:10" ht="16.5">
      <c r="A22" s="1" t="s">
        <v>42</v>
      </c>
      <c r="B22" s="16">
        <f>B21+B20</f>
        <v>310.6666666666667</v>
      </c>
      <c r="C22" s="1"/>
      <c r="D22" s="1"/>
      <c r="E22" s="1"/>
      <c r="F22" s="1"/>
      <c r="G22" s="1"/>
      <c r="H22" s="1"/>
      <c r="I22" s="1"/>
      <c r="J22" s="1"/>
    </row>
    <row r="23" spans="1:10" ht="16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6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6.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6.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6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6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6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6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6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6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6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6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6.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2" width="8.8515625" style="0" customWidth="1"/>
    <col min="3" max="3" width="9.57421875" style="0" customWidth="1"/>
    <col min="5" max="5" width="0.5625" style="0" customWidth="1"/>
    <col min="6" max="6" width="13.00390625" style="0" customWidth="1"/>
    <col min="7" max="7" width="11.57421875" style="0" customWidth="1"/>
    <col min="8" max="8" width="11.42187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21" t="s">
        <v>26</v>
      </c>
      <c r="B2" s="1" t="str">
        <f>TEXT(C2,"dddd")</f>
        <v>Sunday</v>
      </c>
      <c r="C2" s="15">
        <f>'2nd Semi-Final'!C2+7</f>
        <v>39383</v>
      </c>
      <c r="D2" s="1"/>
      <c r="E2" s="1"/>
      <c r="F2" s="1"/>
      <c r="G2" s="3" t="s">
        <v>4</v>
      </c>
      <c r="H2" s="3" t="s">
        <v>5</v>
      </c>
      <c r="I2" s="1"/>
      <c r="J2" s="1"/>
    </row>
    <row r="3" spans="1:10" ht="6.75" customHeight="1">
      <c r="A3" s="2"/>
      <c r="B3" s="1"/>
      <c r="C3" s="1"/>
      <c r="D3" s="1"/>
      <c r="E3" s="1"/>
      <c r="F3" s="1"/>
      <c r="G3" s="3"/>
      <c r="H3" s="3"/>
      <c r="I3" s="1"/>
      <c r="J3" s="1"/>
    </row>
    <row r="4" spans="1:10" ht="16.5">
      <c r="A4" s="1" t="s">
        <v>2</v>
      </c>
      <c r="B4" s="3" t="s">
        <v>4</v>
      </c>
      <c r="C4" s="3" t="s">
        <v>5</v>
      </c>
      <c r="D4" s="1"/>
      <c r="E4" s="1"/>
      <c r="F4" s="1"/>
      <c r="G4" s="3" t="s">
        <v>2</v>
      </c>
      <c r="H4" s="3" t="s">
        <v>2</v>
      </c>
      <c r="I4" s="1"/>
      <c r="J4" s="1"/>
    </row>
    <row r="5" spans="2:10" ht="16.5">
      <c r="B5" s="3" t="str">
        <f>G9</f>
        <v>40 &lt; 45</v>
      </c>
      <c r="C5" s="3" t="str">
        <f>H9</f>
        <v>40 &lt; 45</v>
      </c>
      <c r="D5" s="1"/>
      <c r="E5" s="1"/>
      <c r="F5" s="1" t="str">
        <f>'1st Semi-Final'!A2</f>
        <v>1st Semi-Final</v>
      </c>
      <c r="G5" s="3" t="s">
        <v>3</v>
      </c>
      <c r="H5" s="3" t="s">
        <v>3</v>
      </c>
      <c r="I5" s="1"/>
      <c r="J5" s="1"/>
    </row>
    <row r="6" spans="2:10" ht="16.5">
      <c r="B6" s="3" t="str">
        <f>G10</f>
        <v>45 &lt; 50</v>
      </c>
      <c r="C6" s="3" t="str">
        <f>H10</f>
        <v>45 &lt; 50</v>
      </c>
      <c r="D6" s="1"/>
      <c r="E6" s="1"/>
      <c r="F6" s="1" t="str">
        <f>'1st Semi-Final'!A2</f>
        <v>1st Semi-Final</v>
      </c>
      <c r="G6" s="3" t="s">
        <v>6</v>
      </c>
      <c r="H6" s="3" t="s">
        <v>6</v>
      </c>
      <c r="I6" s="1"/>
      <c r="J6" s="1"/>
    </row>
    <row r="7" spans="1:10" ht="16.5">
      <c r="A7" t="s">
        <v>38</v>
      </c>
      <c r="B7" s="7">
        <v>2</v>
      </c>
      <c r="C7" s="7">
        <v>2</v>
      </c>
      <c r="D7" s="3">
        <f>SUM(B7:C7)</f>
        <v>4</v>
      </c>
      <c r="E7" s="1"/>
      <c r="F7" s="1" t="str">
        <f>'2nd Semi-Final'!A2</f>
        <v>2nd Semi-Final</v>
      </c>
      <c r="G7" s="3" t="s">
        <v>7</v>
      </c>
      <c r="H7" s="3" t="s">
        <v>7</v>
      </c>
      <c r="I7" s="1"/>
      <c r="J7" s="1"/>
    </row>
    <row r="8" spans="5:10" ht="16.5">
      <c r="E8" s="1"/>
      <c r="F8" s="1" t="str">
        <f>'2nd Semi-Final'!A2</f>
        <v>2nd Semi-Final</v>
      </c>
      <c r="G8" s="3" t="s">
        <v>8</v>
      </c>
      <c r="H8" s="3" t="s">
        <v>8</v>
      </c>
      <c r="I8" s="1"/>
      <c r="J8" s="1"/>
    </row>
    <row r="9" spans="1:10" ht="16.5">
      <c r="A9" s="1"/>
      <c r="B9" s="1"/>
      <c r="C9" s="1"/>
      <c r="D9" s="1"/>
      <c r="E9" s="1"/>
      <c r="F9" s="1" t="str">
        <f>'3rd Semi-Final'!A2</f>
        <v>3rd Semi-Final</v>
      </c>
      <c r="G9" s="3" t="s">
        <v>9</v>
      </c>
      <c r="H9" s="3" t="s">
        <v>9</v>
      </c>
      <c r="I9" s="1"/>
      <c r="J9" s="1"/>
    </row>
    <row r="10" spans="1:10" ht="16.5">
      <c r="A10" s="1" t="s">
        <v>16</v>
      </c>
      <c r="B10" s="1">
        <v>20</v>
      </c>
      <c r="C10" s="1"/>
      <c r="D10" s="1"/>
      <c r="E10" s="1"/>
      <c r="F10" s="1" t="str">
        <f>'3rd Semi-Final'!A2</f>
        <v>3rd Semi-Final</v>
      </c>
      <c r="G10" s="3" t="s">
        <v>10</v>
      </c>
      <c r="H10" s="3" t="s">
        <v>10</v>
      </c>
      <c r="I10" s="1"/>
      <c r="J10" s="1"/>
    </row>
    <row r="11" spans="1:10" ht="16.5">
      <c r="A11" s="1" t="s">
        <v>31</v>
      </c>
      <c r="B11" s="8">
        <v>1.0006944444444446</v>
      </c>
      <c r="C11" s="1"/>
      <c r="D11" s="1"/>
      <c r="E11" s="1"/>
      <c r="F11" t="str">
        <f>'4th Semi-Final'!A2</f>
        <v>4th Semi-Final</v>
      </c>
      <c r="G11" s="3" t="s">
        <v>11</v>
      </c>
      <c r="H11" s="3" t="s">
        <v>11</v>
      </c>
      <c r="I11" s="1"/>
      <c r="J11" s="1"/>
    </row>
    <row r="12" spans="1:10" ht="16.5">
      <c r="A12" s="1" t="s">
        <v>1</v>
      </c>
      <c r="B12" s="10">
        <v>5.003472222222222</v>
      </c>
      <c r="C12" s="1"/>
      <c r="D12" s="1"/>
      <c r="E12" s="1"/>
      <c r="F12" t="str">
        <f>'4th Semi-Final'!A2</f>
        <v>4th Semi-Final</v>
      </c>
      <c r="G12" s="3" t="s">
        <v>12</v>
      </c>
      <c r="H12" s="3" t="s">
        <v>12</v>
      </c>
      <c r="I12" s="1"/>
      <c r="J12" s="1"/>
    </row>
    <row r="13" spans="1:10" ht="16.5">
      <c r="A13" s="1" t="s">
        <v>20</v>
      </c>
      <c r="B13" s="9">
        <f>(B10*B11)+B12</f>
        <v>25.017361111111114</v>
      </c>
      <c r="C13" s="1"/>
      <c r="D13" s="1"/>
      <c r="E13" s="1"/>
      <c r="F13" s="1" t="str">
        <f>A2</f>
        <v>3rd Semi-Final</v>
      </c>
      <c r="G13" s="3" t="s">
        <v>13</v>
      </c>
      <c r="H13" s="3" t="s">
        <v>15</v>
      </c>
      <c r="I13" s="1"/>
      <c r="J13" s="1"/>
    </row>
    <row r="14" spans="1:10" ht="16.5">
      <c r="A14" s="1" t="s">
        <v>21</v>
      </c>
      <c r="B14" s="11">
        <f>D7</f>
        <v>4</v>
      </c>
      <c r="C14" s="1"/>
      <c r="D14" s="1"/>
      <c r="E14" s="1"/>
      <c r="F14" s="1" t="str">
        <f>A2</f>
        <v>3rd Semi-Final</v>
      </c>
      <c r="G14" s="4" t="s">
        <v>14</v>
      </c>
      <c r="H14" s="5"/>
      <c r="I14" s="6"/>
      <c r="J14" s="1"/>
    </row>
    <row r="15" spans="1:10" ht="16.5">
      <c r="A15" s="1" t="s">
        <v>22</v>
      </c>
      <c r="B15" s="9">
        <f>B13*B14</f>
        <v>100.06944444444446</v>
      </c>
      <c r="C15" s="1"/>
      <c r="D15" s="1"/>
      <c r="E15" s="1"/>
      <c r="F15" s="1"/>
      <c r="G15" s="3">
        <v>10</v>
      </c>
      <c r="H15" s="3">
        <v>9</v>
      </c>
      <c r="I15" s="3">
        <f>SUM(G15:H15)</f>
        <v>19</v>
      </c>
      <c r="J15" s="1"/>
    </row>
    <row r="16" spans="1:10" ht="16.5">
      <c r="A16" s="1" t="s">
        <v>32</v>
      </c>
      <c r="B16" s="8">
        <v>5.03125</v>
      </c>
      <c r="C16" s="1"/>
      <c r="D16" s="1"/>
      <c r="E16" s="1"/>
      <c r="F16" s="1"/>
      <c r="G16" s="3"/>
      <c r="H16" s="3"/>
      <c r="I16" s="1"/>
      <c r="J16" s="1"/>
    </row>
    <row r="17" spans="1:10" ht="16.5">
      <c r="A17" s="1" t="s">
        <v>33</v>
      </c>
      <c r="B17">
        <v>2</v>
      </c>
      <c r="C17" s="1"/>
      <c r="D17" s="1"/>
      <c r="E17" s="1"/>
      <c r="F17" s="1"/>
      <c r="G17" s="3"/>
      <c r="H17" s="3"/>
      <c r="I17" s="1"/>
      <c r="J17" s="1"/>
    </row>
    <row r="18" spans="1:10" ht="16.5">
      <c r="A18" s="1" t="s">
        <v>24</v>
      </c>
      <c r="B18">
        <v>3</v>
      </c>
      <c r="D18" s="1"/>
      <c r="E18" s="1"/>
      <c r="F18" s="1"/>
      <c r="G18" s="3"/>
      <c r="H18" s="3"/>
      <c r="I18" s="1"/>
      <c r="J18" s="1"/>
    </row>
    <row r="19" spans="1:10" ht="16.5">
      <c r="A19" s="1" t="s">
        <v>29</v>
      </c>
      <c r="B19" s="8">
        <f>(B15*B18)</f>
        <v>300.20833333333337</v>
      </c>
      <c r="C19" s="1" t="s">
        <v>19</v>
      </c>
      <c r="D19" s="1"/>
      <c r="E19" s="1"/>
      <c r="F19" s="1"/>
      <c r="G19" s="1"/>
      <c r="H19" s="1"/>
      <c r="I19" s="1"/>
      <c r="J19" s="1"/>
    </row>
    <row r="20" spans="1:10" ht="16.5">
      <c r="A20" s="1" t="s">
        <v>30</v>
      </c>
      <c r="B20" s="12">
        <f>B16*B17</f>
        <v>10.0625</v>
      </c>
      <c r="C20" s="1" t="s">
        <v>19</v>
      </c>
      <c r="D20" s="1"/>
      <c r="E20" s="1"/>
      <c r="F20" s="1"/>
      <c r="G20" s="1"/>
      <c r="H20" s="1"/>
      <c r="I20" s="1"/>
      <c r="J20" s="1"/>
    </row>
    <row r="21" spans="1:10" ht="16.5">
      <c r="A21" s="1" t="s">
        <v>17</v>
      </c>
      <c r="B21" s="8">
        <f>SUM(B19:B20)</f>
        <v>310.27083333333337</v>
      </c>
      <c r="C21" s="1" t="s">
        <v>19</v>
      </c>
      <c r="D21" s="1"/>
      <c r="E21" s="1"/>
      <c r="F21" s="1"/>
      <c r="G21" s="1"/>
      <c r="H21" s="1"/>
      <c r="I21" s="1"/>
      <c r="J21" s="1"/>
    </row>
    <row r="22" spans="1:10" ht="16.5">
      <c r="A22" s="1" t="s">
        <v>41</v>
      </c>
      <c r="B22" s="16">
        <v>0.3958333333333333</v>
      </c>
      <c r="C22" s="1"/>
      <c r="D22" s="1"/>
      <c r="E22" s="1"/>
      <c r="F22" s="1"/>
      <c r="G22" s="1"/>
      <c r="H22" s="1"/>
      <c r="I22" s="1"/>
      <c r="J22" s="1"/>
    </row>
    <row r="23" spans="1:10" ht="16.5">
      <c r="A23" s="1" t="s">
        <v>42</v>
      </c>
      <c r="B23" s="16">
        <f>B22+B21</f>
        <v>310.6666666666667</v>
      </c>
      <c r="C23" s="1"/>
      <c r="D23" s="1"/>
      <c r="E23" s="1"/>
      <c r="F23" s="1"/>
      <c r="G23" s="1"/>
      <c r="H23" s="1"/>
      <c r="I23" s="1"/>
      <c r="J23" s="1"/>
    </row>
    <row r="24" spans="1:10" ht="16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6.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6.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6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6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6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6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6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6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6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6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6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6.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2" sqref="A2"/>
    </sheetView>
  </sheetViews>
  <sheetFormatPr defaultColWidth="9.140625" defaultRowHeight="12.75"/>
  <cols>
    <col min="1" max="1" width="31.57421875" style="0" customWidth="1"/>
    <col min="2" max="2" width="8.8515625" style="0" customWidth="1"/>
    <col min="3" max="3" width="8.57421875" style="0" customWidth="1"/>
    <col min="5" max="5" width="0.5625" style="0" customWidth="1"/>
    <col min="6" max="6" width="12.8515625" style="0" customWidth="1"/>
    <col min="7" max="7" width="11.57421875" style="0" customWidth="1"/>
    <col min="8" max="8" width="11.42187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21" t="s">
        <v>27</v>
      </c>
      <c r="B2" s="13" t="str">
        <f>TEXT(C2,"dddd")</f>
        <v>Sunday</v>
      </c>
      <c r="C2" s="14">
        <f>'3rd Semi-Final'!C2+7</f>
        <v>39390</v>
      </c>
      <c r="D2" s="1"/>
      <c r="E2" s="1"/>
      <c r="F2" s="1"/>
      <c r="G2" s="3" t="s">
        <v>4</v>
      </c>
      <c r="H2" s="3" t="s">
        <v>5</v>
      </c>
      <c r="I2" s="1"/>
      <c r="J2" s="1"/>
    </row>
    <row r="3" spans="1:10" ht="16.5">
      <c r="A3" s="1" t="s">
        <v>2</v>
      </c>
      <c r="B3" s="3" t="s">
        <v>4</v>
      </c>
      <c r="C3" s="3" t="s">
        <v>5</v>
      </c>
      <c r="D3" s="1"/>
      <c r="E3" s="1"/>
      <c r="F3" s="1"/>
      <c r="G3" s="3" t="s">
        <v>2</v>
      </c>
      <c r="H3" s="3" t="s">
        <v>2</v>
      </c>
      <c r="I3" s="1"/>
      <c r="J3" s="1"/>
    </row>
    <row r="4" spans="2:10" ht="16.5">
      <c r="B4" s="3" t="str">
        <f>G10</f>
        <v>50 &lt; 55</v>
      </c>
      <c r="C4" s="3" t="str">
        <f>H10</f>
        <v>50 &lt; 55</v>
      </c>
      <c r="D4" s="1"/>
      <c r="E4" s="1"/>
      <c r="F4" s="1" t="str">
        <f>'1st Semi-Final'!A2</f>
        <v>1st Semi-Final</v>
      </c>
      <c r="G4" s="3" t="s">
        <v>3</v>
      </c>
      <c r="H4" s="3" t="s">
        <v>3</v>
      </c>
      <c r="I4" s="1"/>
      <c r="J4" s="1"/>
    </row>
    <row r="5" spans="2:10" ht="16.5">
      <c r="B5" s="3" t="str">
        <f>G11</f>
        <v>55 &lt; 60</v>
      </c>
      <c r="C5" s="3" t="str">
        <f>H11</f>
        <v>55 &lt; 60</v>
      </c>
      <c r="D5" s="1"/>
      <c r="E5" s="1"/>
      <c r="F5" s="1" t="str">
        <f>'1st Semi-Final'!A2</f>
        <v>1st Semi-Final</v>
      </c>
      <c r="G5" s="3" t="s">
        <v>6</v>
      </c>
      <c r="H5" s="3" t="s">
        <v>6</v>
      </c>
      <c r="I5" s="1"/>
      <c r="J5" s="1"/>
    </row>
    <row r="6" spans="1:10" ht="16.5">
      <c r="A6" t="s">
        <v>39</v>
      </c>
      <c r="B6" s="7">
        <v>2</v>
      </c>
      <c r="C6" s="7">
        <v>2</v>
      </c>
      <c r="D6" s="3">
        <f>SUM(B6:C6)</f>
        <v>4</v>
      </c>
      <c r="E6" s="1"/>
      <c r="F6" s="1" t="str">
        <f>'2nd Semi-Final'!A2</f>
        <v>2nd Semi-Final</v>
      </c>
      <c r="G6" s="3" t="s">
        <v>7</v>
      </c>
      <c r="H6" s="3" t="s">
        <v>7</v>
      </c>
      <c r="I6" s="1"/>
      <c r="J6" s="1"/>
    </row>
    <row r="7" spans="5:10" ht="16.5">
      <c r="E7" s="1"/>
      <c r="F7" s="1" t="str">
        <f>'2nd Semi-Final'!A2</f>
        <v>2nd Semi-Final</v>
      </c>
      <c r="G7" s="3" t="s">
        <v>8</v>
      </c>
      <c r="H7" s="3" t="s">
        <v>8</v>
      </c>
      <c r="I7" s="1"/>
      <c r="J7" s="1"/>
    </row>
    <row r="8" spans="1:10" ht="16.5">
      <c r="A8" s="1"/>
      <c r="B8" s="1"/>
      <c r="C8" s="1"/>
      <c r="D8" s="1"/>
      <c r="E8" s="1"/>
      <c r="F8" s="1" t="str">
        <f>'3rd Semi-Final'!A2</f>
        <v>3rd Semi-Final</v>
      </c>
      <c r="G8" s="3" t="s">
        <v>9</v>
      </c>
      <c r="H8" s="3" t="s">
        <v>9</v>
      </c>
      <c r="I8" s="1"/>
      <c r="J8" s="1"/>
    </row>
    <row r="9" spans="1:10" ht="16.5">
      <c r="A9" s="1" t="s">
        <v>16</v>
      </c>
      <c r="B9" s="1">
        <v>20</v>
      </c>
      <c r="C9" s="1"/>
      <c r="D9" s="1"/>
      <c r="E9" s="1"/>
      <c r="F9" s="1" t="str">
        <f>'3rd Semi-Final'!A2</f>
        <v>3rd Semi-Final</v>
      </c>
      <c r="G9" s="3" t="s">
        <v>10</v>
      </c>
      <c r="H9" s="3" t="s">
        <v>10</v>
      </c>
      <c r="I9" s="1"/>
      <c r="J9" s="1"/>
    </row>
    <row r="10" spans="1:10" ht="16.5">
      <c r="A10" s="1" t="s">
        <v>31</v>
      </c>
      <c r="B10" s="8">
        <v>1.0006944444444446</v>
      </c>
      <c r="C10" s="1"/>
      <c r="D10" s="1"/>
      <c r="E10" s="1"/>
      <c r="F10" t="str">
        <f>'4th Semi-Final'!A2</f>
        <v>4th Semi-Final</v>
      </c>
      <c r="G10" s="3" t="s">
        <v>11</v>
      </c>
      <c r="H10" s="3" t="s">
        <v>11</v>
      </c>
      <c r="I10" s="1"/>
      <c r="J10" s="1"/>
    </row>
    <row r="11" spans="1:10" ht="16.5">
      <c r="A11" s="1" t="s">
        <v>1</v>
      </c>
      <c r="B11" s="10">
        <v>5.003472222222222</v>
      </c>
      <c r="C11" s="1"/>
      <c r="D11" s="1"/>
      <c r="E11" s="1"/>
      <c r="F11" t="str">
        <f>'4th Semi-Final'!A2</f>
        <v>4th Semi-Final</v>
      </c>
      <c r="G11" s="3" t="s">
        <v>12</v>
      </c>
      <c r="H11" s="3" t="s">
        <v>12</v>
      </c>
      <c r="I11" s="1"/>
      <c r="J11" s="1"/>
    </row>
    <row r="12" spans="1:10" ht="16.5">
      <c r="A12" s="1" t="s">
        <v>20</v>
      </c>
      <c r="B12" s="9">
        <f>(B9*B10)+B11</f>
        <v>25.017361111111114</v>
      </c>
      <c r="C12" s="1"/>
      <c r="D12" s="1"/>
      <c r="E12" s="1"/>
      <c r="F12" s="1" t="str">
        <f>A2</f>
        <v>4th Semi-Final</v>
      </c>
      <c r="G12" s="3" t="s">
        <v>13</v>
      </c>
      <c r="H12" s="3" t="s">
        <v>15</v>
      </c>
      <c r="I12" s="1"/>
      <c r="J12" s="1"/>
    </row>
    <row r="13" spans="1:10" ht="16.5">
      <c r="A13" s="1" t="s">
        <v>21</v>
      </c>
      <c r="B13" s="11">
        <f>D6</f>
        <v>4</v>
      </c>
      <c r="C13" s="1"/>
      <c r="D13" s="1"/>
      <c r="E13" s="1"/>
      <c r="F13" s="1" t="str">
        <f>A2</f>
        <v>4th Semi-Final</v>
      </c>
      <c r="G13" s="4" t="s">
        <v>14</v>
      </c>
      <c r="H13" s="5"/>
      <c r="I13" s="6"/>
      <c r="J13" s="1"/>
    </row>
    <row r="14" spans="1:10" ht="16.5">
      <c r="A14" s="1" t="s">
        <v>22</v>
      </c>
      <c r="B14" s="9">
        <f>B12*B13</f>
        <v>100.06944444444446</v>
      </c>
      <c r="C14" s="1"/>
      <c r="D14" s="1"/>
      <c r="E14" s="1"/>
      <c r="F14" s="1"/>
      <c r="G14" s="3">
        <v>10</v>
      </c>
      <c r="H14" s="3">
        <v>9</v>
      </c>
      <c r="I14" s="3">
        <f>SUM(G14:H14)</f>
        <v>19</v>
      </c>
      <c r="J14" s="1"/>
    </row>
    <row r="15" spans="1:10" ht="16.5">
      <c r="A15" s="1" t="s">
        <v>32</v>
      </c>
      <c r="B15" s="8">
        <v>5.03125</v>
      </c>
      <c r="C15" s="1"/>
      <c r="D15" s="1"/>
      <c r="E15" s="1"/>
      <c r="F15" s="1"/>
      <c r="G15" s="3"/>
      <c r="H15" s="3"/>
      <c r="I15" s="1"/>
      <c r="J15" s="1"/>
    </row>
    <row r="16" spans="1:10" ht="16.5">
      <c r="A16" s="1" t="s">
        <v>33</v>
      </c>
      <c r="B16">
        <v>2</v>
      </c>
      <c r="C16" s="1"/>
      <c r="D16" s="1"/>
      <c r="E16" s="1"/>
      <c r="F16" s="1"/>
      <c r="G16" s="3"/>
      <c r="H16" s="3"/>
      <c r="I16" s="1"/>
      <c r="J16" s="1"/>
    </row>
    <row r="17" spans="1:10" ht="16.5">
      <c r="A17" s="1" t="s">
        <v>24</v>
      </c>
      <c r="B17">
        <v>3</v>
      </c>
      <c r="D17" s="1"/>
      <c r="E17" s="1"/>
      <c r="F17" s="1"/>
      <c r="G17" s="3"/>
      <c r="H17" s="3"/>
      <c r="I17" s="1"/>
      <c r="J17" s="1"/>
    </row>
    <row r="18" spans="1:10" ht="16.5">
      <c r="A18" s="1" t="s">
        <v>29</v>
      </c>
      <c r="B18" s="8">
        <f>(B14*B17)</f>
        <v>300.20833333333337</v>
      </c>
      <c r="C18" s="1" t="s">
        <v>19</v>
      </c>
      <c r="D18" s="1"/>
      <c r="E18" s="1"/>
      <c r="F18" s="1"/>
      <c r="G18" s="1"/>
      <c r="H18" s="1"/>
      <c r="I18" s="1"/>
      <c r="J18" s="1"/>
    </row>
    <row r="19" spans="1:10" ht="16.5">
      <c r="A19" s="1" t="s">
        <v>30</v>
      </c>
      <c r="B19" s="12">
        <f>B15*B16</f>
        <v>10.0625</v>
      </c>
      <c r="C19" s="1" t="s">
        <v>19</v>
      </c>
      <c r="D19" s="1"/>
      <c r="E19" s="1"/>
      <c r="F19" s="1"/>
      <c r="G19" s="1"/>
      <c r="H19" s="1"/>
      <c r="I19" s="1"/>
      <c r="J19" s="1"/>
    </row>
    <row r="20" spans="1:10" ht="16.5">
      <c r="A20" s="1" t="s">
        <v>17</v>
      </c>
      <c r="B20" s="8">
        <f>SUM(B18:B19)</f>
        <v>310.27083333333337</v>
      </c>
      <c r="C20" s="1" t="s">
        <v>19</v>
      </c>
      <c r="D20" s="1"/>
      <c r="E20" s="1"/>
      <c r="F20" s="1"/>
      <c r="G20" s="1"/>
      <c r="H20" s="1"/>
      <c r="I20" s="1"/>
      <c r="J20" s="1"/>
    </row>
    <row r="21" spans="1:10" ht="16.5">
      <c r="A21" s="1" t="s">
        <v>41</v>
      </c>
      <c r="B21" s="16">
        <v>0.3958333333333333</v>
      </c>
      <c r="C21" s="1"/>
      <c r="D21" s="1"/>
      <c r="E21" s="1"/>
      <c r="F21" s="1"/>
      <c r="G21" s="1"/>
      <c r="H21" s="1"/>
      <c r="I21" s="1"/>
      <c r="J21" s="1"/>
    </row>
    <row r="22" spans="1:10" ht="16.5">
      <c r="A22" s="1" t="s">
        <v>42</v>
      </c>
      <c r="B22" s="16">
        <f>B21+B20</f>
        <v>310.6666666666667</v>
      </c>
      <c r="C22" s="1"/>
      <c r="D22" s="1"/>
      <c r="E22" s="1"/>
      <c r="F22" s="1"/>
      <c r="G22" s="1"/>
      <c r="H22" s="1"/>
      <c r="I22" s="1"/>
      <c r="J22" s="1"/>
    </row>
    <row r="23" spans="1:10" ht="16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6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6.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6.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6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6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6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6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6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6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6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6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6.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2" width="8.8515625" style="0" customWidth="1"/>
    <col min="3" max="3" width="9.57421875" style="0" customWidth="1"/>
    <col min="5" max="5" width="0.5625" style="0" customWidth="1"/>
    <col min="6" max="6" width="12.8515625" style="0" customWidth="1"/>
    <col min="7" max="7" width="11.57421875" style="0" customWidth="1"/>
    <col min="8" max="8" width="11.42187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21" t="s">
        <v>28</v>
      </c>
      <c r="B2" s="13" t="str">
        <f>TEXT(C2,"dddd")</f>
        <v>Sunday</v>
      </c>
      <c r="C2" s="14">
        <f>'4th Semi-Final'!C2+7</f>
        <v>39397</v>
      </c>
      <c r="D2" s="1"/>
      <c r="E2" s="1"/>
      <c r="F2" s="1"/>
      <c r="G2" s="3" t="s">
        <v>4</v>
      </c>
      <c r="H2" s="3" t="s">
        <v>5</v>
      </c>
      <c r="I2" s="1"/>
      <c r="J2" s="1"/>
    </row>
    <row r="3" spans="1:10" ht="16.5">
      <c r="A3" s="1" t="s">
        <v>2</v>
      </c>
      <c r="B3" s="3" t="s">
        <v>4</v>
      </c>
      <c r="C3" s="3" t="s">
        <v>5</v>
      </c>
      <c r="D3" s="1"/>
      <c r="E3" s="1"/>
      <c r="F3" s="1"/>
      <c r="G3" s="3" t="s">
        <v>2</v>
      </c>
      <c r="H3" s="3" t="s">
        <v>2</v>
      </c>
      <c r="I3" s="1"/>
      <c r="J3" s="1"/>
    </row>
    <row r="4" spans="2:10" ht="16.5">
      <c r="B4" s="3" t="str">
        <f>G12</f>
        <v>60 &lt; 55</v>
      </c>
      <c r="C4" s="3" t="str">
        <f>H12</f>
        <v>&gt; 60</v>
      </c>
      <c r="D4" s="1"/>
      <c r="E4" s="1"/>
      <c r="F4" s="1" t="str">
        <f>'1st Semi-Final'!A2</f>
        <v>1st Semi-Final</v>
      </c>
      <c r="G4" s="3" t="s">
        <v>3</v>
      </c>
      <c r="H4" s="3" t="s">
        <v>3</v>
      </c>
      <c r="I4" s="1"/>
      <c r="J4" s="1"/>
    </row>
    <row r="5" spans="2:10" ht="16.5">
      <c r="B5" s="3" t="str">
        <f>G13</f>
        <v>&gt; 65</v>
      </c>
      <c r="C5" s="3" t="s">
        <v>18</v>
      </c>
      <c r="D5" s="1"/>
      <c r="E5" s="1"/>
      <c r="F5" s="1" t="str">
        <f>'1st Semi-Final'!A2</f>
        <v>1st Semi-Final</v>
      </c>
      <c r="G5" s="3" t="s">
        <v>6</v>
      </c>
      <c r="H5" s="3" t="s">
        <v>6</v>
      </c>
      <c r="I5" s="1"/>
      <c r="J5" s="1"/>
    </row>
    <row r="6" spans="1:10" ht="16.5">
      <c r="A6" t="s">
        <v>40</v>
      </c>
      <c r="B6" s="7">
        <v>2</v>
      </c>
      <c r="C6" s="7">
        <v>1</v>
      </c>
      <c r="D6" s="3">
        <f>SUM(B6:C6)</f>
        <v>3</v>
      </c>
      <c r="E6" s="1"/>
      <c r="F6" s="1" t="str">
        <f>'2nd Semi-Final'!A2</f>
        <v>2nd Semi-Final</v>
      </c>
      <c r="G6" s="3" t="s">
        <v>7</v>
      </c>
      <c r="H6" s="3" t="s">
        <v>7</v>
      </c>
      <c r="I6" s="1"/>
      <c r="J6" s="1"/>
    </row>
    <row r="7" spans="5:10" ht="16.5">
      <c r="E7" s="1"/>
      <c r="F7" s="1" t="str">
        <f>'2nd Semi-Final'!A2</f>
        <v>2nd Semi-Final</v>
      </c>
      <c r="G7" s="3" t="s">
        <v>8</v>
      </c>
      <c r="H7" s="3" t="s">
        <v>8</v>
      </c>
      <c r="I7" s="1"/>
      <c r="J7" s="1"/>
    </row>
    <row r="8" spans="1:10" ht="16.5">
      <c r="A8" s="1"/>
      <c r="B8" s="1"/>
      <c r="C8" s="1"/>
      <c r="D8" s="1"/>
      <c r="E8" s="1"/>
      <c r="F8" s="1" t="str">
        <f>'3rd Semi-Final'!A2</f>
        <v>3rd Semi-Final</v>
      </c>
      <c r="G8" s="3" t="s">
        <v>9</v>
      </c>
      <c r="H8" s="3" t="s">
        <v>9</v>
      </c>
      <c r="I8" s="1"/>
      <c r="J8" s="1"/>
    </row>
    <row r="9" spans="1:10" ht="16.5">
      <c r="A9" s="1" t="s">
        <v>16</v>
      </c>
      <c r="B9" s="1">
        <v>20</v>
      </c>
      <c r="C9" s="1"/>
      <c r="D9" s="1"/>
      <c r="E9" s="1"/>
      <c r="F9" s="1" t="str">
        <f>'3rd Semi-Final'!A2</f>
        <v>3rd Semi-Final</v>
      </c>
      <c r="G9" s="3" t="s">
        <v>10</v>
      </c>
      <c r="H9" s="3" t="s">
        <v>10</v>
      </c>
      <c r="I9" s="1"/>
      <c r="J9" s="1"/>
    </row>
    <row r="10" spans="1:10" ht="16.5">
      <c r="A10" s="1" t="s">
        <v>31</v>
      </c>
      <c r="B10" s="8">
        <v>1.0006944444444446</v>
      </c>
      <c r="C10" s="1"/>
      <c r="D10" s="1"/>
      <c r="E10" s="1"/>
      <c r="F10" t="str">
        <f>'4th Semi-Final'!A2</f>
        <v>4th Semi-Final</v>
      </c>
      <c r="G10" s="3" t="s">
        <v>11</v>
      </c>
      <c r="H10" s="3" t="s">
        <v>11</v>
      </c>
      <c r="I10" s="1"/>
      <c r="J10" s="1"/>
    </row>
    <row r="11" spans="1:10" ht="16.5">
      <c r="A11" s="1" t="s">
        <v>1</v>
      </c>
      <c r="B11" s="10">
        <v>5.003472222222222</v>
      </c>
      <c r="C11" s="1"/>
      <c r="D11" s="1"/>
      <c r="E11" s="1"/>
      <c r="F11" t="str">
        <f>'4th Semi-Final'!A2</f>
        <v>4th Semi-Final</v>
      </c>
      <c r="G11" s="3" t="s">
        <v>12</v>
      </c>
      <c r="H11" s="3" t="s">
        <v>12</v>
      </c>
      <c r="I11" s="1"/>
      <c r="J11" s="1"/>
    </row>
    <row r="12" spans="1:10" ht="16.5">
      <c r="A12" s="1" t="s">
        <v>20</v>
      </c>
      <c r="B12" s="9">
        <f>(B9*B10)+B11</f>
        <v>25.017361111111114</v>
      </c>
      <c r="C12" s="1"/>
      <c r="D12" s="1"/>
      <c r="E12" s="1"/>
      <c r="F12" s="1" t="str">
        <f>A2</f>
        <v>5th Semi-Final</v>
      </c>
      <c r="G12" s="3" t="s">
        <v>13</v>
      </c>
      <c r="H12" s="3" t="s">
        <v>15</v>
      </c>
      <c r="I12" s="1"/>
      <c r="J12" s="1"/>
    </row>
    <row r="13" spans="1:10" ht="16.5">
      <c r="A13" s="1" t="s">
        <v>21</v>
      </c>
      <c r="B13" s="11">
        <v>3</v>
      </c>
      <c r="C13" s="1"/>
      <c r="D13" s="1"/>
      <c r="E13" s="1"/>
      <c r="F13" s="1" t="str">
        <f>A2</f>
        <v>5th Semi-Final</v>
      </c>
      <c r="G13" s="4" t="s">
        <v>14</v>
      </c>
      <c r="H13" s="5"/>
      <c r="I13" s="6"/>
      <c r="J13" s="1"/>
    </row>
    <row r="14" spans="1:10" ht="16.5">
      <c r="A14" s="1" t="s">
        <v>22</v>
      </c>
      <c r="B14" s="9">
        <f>B12*B13</f>
        <v>75.05208333333334</v>
      </c>
      <c r="C14" s="1"/>
      <c r="D14" s="1"/>
      <c r="E14" s="1"/>
      <c r="F14" s="1"/>
      <c r="G14" s="3">
        <v>10</v>
      </c>
      <c r="H14" s="3">
        <v>9</v>
      </c>
      <c r="I14" s="3">
        <f>SUM(G14:H14)</f>
        <v>19</v>
      </c>
      <c r="J14" s="1"/>
    </row>
    <row r="15" spans="1:10" ht="16.5">
      <c r="A15" s="1" t="s">
        <v>32</v>
      </c>
      <c r="B15" s="8">
        <v>5.03125</v>
      </c>
      <c r="C15" s="1"/>
      <c r="D15" s="1"/>
      <c r="E15" s="1"/>
      <c r="F15" s="1"/>
      <c r="G15" s="3"/>
      <c r="H15" s="3"/>
      <c r="I15" s="1"/>
      <c r="J15" s="1"/>
    </row>
    <row r="16" spans="1:10" ht="16.5">
      <c r="A16" s="1" t="s">
        <v>33</v>
      </c>
      <c r="B16">
        <v>2</v>
      </c>
      <c r="C16" s="1"/>
      <c r="D16" s="1"/>
      <c r="E16" s="1"/>
      <c r="F16" s="1"/>
      <c r="G16" s="3"/>
      <c r="H16" s="3"/>
      <c r="I16" s="1"/>
      <c r="J16" s="1"/>
    </row>
    <row r="17" spans="1:10" ht="16.5">
      <c r="A17" s="1" t="s">
        <v>24</v>
      </c>
      <c r="B17">
        <v>3</v>
      </c>
      <c r="D17" s="1"/>
      <c r="E17" s="1"/>
      <c r="F17" s="1"/>
      <c r="G17" s="3"/>
      <c r="H17" s="3"/>
      <c r="I17" s="1"/>
      <c r="J17" s="1"/>
    </row>
    <row r="18" spans="1:10" ht="16.5">
      <c r="A18" s="1" t="s">
        <v>29</v>
      </c>
      <c r="B18" s="8">
        <f>(B14*B17)</f>
        <v>225.15625000000003</v>
      </c>
      <c r="C18" s="1" t="s">
        <v>19</v>
      </c>
      <c r="D18" s="1"/>
      <c r="E18" s="1"/>
      <c r="F18" s="1"/>
      <c r="G18" s="1"/>
      <c r="H18" s="1"/>
      <c r="I18" s="1"/>
      <c r="J18" s="1"/>
    </row>
    <row r="19" spans="1:10" ht="16.5">
      <c r="A19" s="1" t="s">
        <v>30</v>
      </c>
      <c r="B19" s="12">
        <f>B15*B16</f>
        <v>10.0625</v>
      </c>
      <c r="C19" s="1" t="s">
        <v>19</v>
      </c>
      <c r="D19" s="1"/>
      <c r="E19" s="1"/>
      <c r="F19" s="1"/>
      <c r="G19" s="1"/>
      <c r="H19" s="1"/>
      <c r="I19" s="1"/>
      <c r="J19" s="1"/>
    </row>
    <row r="20" spans="1:10" ht="16.5">
      <c r="A20" s="1" t="s">
        <v>17</v>
      </c>
      <c r="B20" s="8">
        <f>SUM(B18:B19)</f>
        <v>235.21875000000003</v>
      </c>
      <c r="C20" s="1" t="s">
        <v>19</v>
      </c>
      <c r="D20" s="1"/>
      <c r="E20" s="1"/>
      <c r="F20" s="1"/>
      <c r="G20" s="1"/>
      <c r="H20" s="1"/>
      <c r="I20" s="1"/>
      <c r="J20" s="1"/>
    </row>
    <row r="21" spans="1:10" ht="16.5">
      <c r="A21" s="1" t="s">
        <v>41</v>
      </c>
      <c r="B21" s="16">
        <v>0.3958333333333333</v>
      </c>
      <c r="C21" s="1"/>
      <c r="D21" s="1"/>
      <c r="E21" s="1"/>
      <c r="F21" s="1"/>
      <c r="G21" s="1"/>
      <c r="H21" s="1"/>
      <c r="I21" s="1"/>
      <c r="J21" s="1"/>
    </row>
    <row r="22" spans="1:10" ht="16.5">
      <c r="A22" s="1" t="s">
        <v>42</v>
      </c>
      <c r="B22" s="16">
        <f>B21+B20</f>
        <v>235.61458333333337</v>
      </c>
      <c r="C22" s="1"/>
      <c r="D22" s="1"/>
      <c r="E22" s="1"/>
      <c r="F22" s="1"/>
      <c r="G22" s="1"/>
      <c r="H22" s="1"/>
      <c r="I22" s="1"/>
      <c r="J22" s="1"/>
    </row>
    <row r="23" spans="1:10" ht="16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6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6.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6.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6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6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6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6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6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6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6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6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6.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2" sqref="A2"/>
    </sheetView>
  </sheetViews>
  <sheetFormatPr defaultColWidth="9.140625" defaultRowHeight="12.75"/>
  <cols>
    <col min="1" max="1" width="31.8515625" style="0" customWidth="1"/>
    <col min="2" max="2" width="8.8515625" style="0" customWidth="1"/>
    <col min="3" max="3" width="10.140625" style="0" customWidth="1"/>
    <col min="5" max="5" width="0.71875" style="0" customWidth="1"/>
    <col min="6" max="6" width="12.421875" style="0" customWidth="1"/>
    <col min="7" max="7" width="11.57421875" style="0" customWidth="1"/>
    <col min="8" max="8" width="11.42187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21" t="s">
        <v>34</v>
      </c>
      <c r="B2" s="13" t="str">
        <f>TEXT(C2,"dddd")</f>
        <v>Saturday</v>
      </c>
      <c r="C2" s="14">
        <f>'5th Semi-Final'!C2+6</f>
        <v>39403</v>
      </c>
      <c r="D2" s="1"/>
      <c r="E2" s="1"/>
      <c r="F2" s="1"/>
      <c r="G2" s="3" t="s">
        <v>4</v>
      </c>
      <c r="H2" s="3" t="s">
        <v>5</v>
      </c>
      <c r="I2" s="1"/>
      <c r="J2" s="1"/>
    </row>
    <row r="3" spans="1:10" ht="16.5">
      <c r="A3" s="1" t="s">
        <v>2</v>
      </c>
      <c r="B3" s="3" t="s">
        <v>4</v>
      </c>
      <c r="C3" s="3" t="s">
        <v>5</v>
      </c>
      <c r="D3" s="1"/>
      <c r="E3" s="1"/>
      <c r="F3" s="1"/>
      <c r="G3" s="3" t="s">
        <v>2</v>
      </c>
      <c r="H3" s="3" t="s">
        <v>2</v>
      </c>
      <c r="I3" s="1"/>
      <c r="J3" s="1"/>
    </row>
    <row r="4" spans="2:10" ht="16.5">
      <c r="B4" s="3" t="str">
        <f aca="true" t="shared" si="0" ref="B4:C8">G4</f>
        <v>18 &lt; 25</v>
      </c>
      <c r="C4" s="3" t="str">
        <f t="shared" si="0"/>
        <v>18 &lt; 25</v>
      </c>
      <c r="D4" s="1"/>
      <c r="E4" s="1"/>
      <c r="F4" s="1" t="s">
        <v>34</v>
      </c>
      <c r="G4" s="3" t="s">
        <v>3</v>
      </c>
      <c r="H4" s="3" t="s">
        <v>3</v>
      </c>
      <c r="I4" s="1"/>
      <c r="J4" s="1"/>
    </row>
    <row r="5" spans="2:10" ht="16.5">
      <c r="B5" s="3" t="str">
        <f t="shared" si="0"/>
        <v>25 &lt; 30</v>
      </c>
      <c r="C5" s="3" t="str">
        <f t="shared" si="0"/>
        <v>25 &lt; 30</v>
      </c>
      <c r="D5" s="1"/>
      <c r="E5" s="1"/>
      <c r="F5" s="1" t="s">
        <v>34</v>
      </c>
      <c r="G5" s="3" t="s">
        <v>6</v>
      </c>
      <c r="H5" s="3" t="s">
        <v>6</v>
      </c>
      <c r="I5" s="1"/>
      <c r="J5" s="1"/>
    </row>
    <row r="6" spans="2:10" ht="16.5">
      <c r="B6" s="3" t="str">
        <f t="shared" si="0"/>
        <v>30 &lt; 35</v>
      </c>
      <c r="C6" s="3" t="str">
        <f t="shared" si="0"/>
        <v>30 &lt; 35</v>
      </c>
      <c r="E6" s="1"/>
      <c r="F6" s="1" t="s">
        <v>34</v>
      </c>
      <c r="G6" s="3" t="s">
        <v>7</v>
      </c>
      <c r="H6" s="3" t="s">
        <v>7</v>
      </c>
      <c r="I6" s="1"/>
      <c r="J6" s="1"/>
    </row>
    <row r="7" spans="2:10" ht="16.5">
      <c r="B7" s="3" t="str">
        <f t="shared" si="0"/>
        <v>35 &lt; 40</v>
      </c>
      <c r="C7" s="3" t="str">
        <f t="shared" si="0"/>
        <v>35 &lt; 40</v>
      </c>
      <c r="E7" s="1"/>
      <c r="F7" s="1" t="s">
        <v>34</v>
      </c>
      <c r="G7" s="3" t="s">
        <v>8</v>
      </c>
      <c r="H7" s="3" t="s">
        <v>8</v>
      </c>
      <c r="I7" s="1"/>
      <c r="J7" s="1"/>
    </row>
    <row r="8" spans="2:10" ht="16.5">
      <c r="B8" s="4" t="str">
        <f t="shared" si="0"/>
        <v>40 &lt; 45</v>
      </c>
      <c r="C8" s="4" t="str">
        <f t="shared" si="0"/>
        <v>40 &lt; 45</v>
      </c>
      <c r="E8" s="1"/>
      <c r="F8" s="1" t="s">
        <v>34</v>
      </c>
      <c r="G8" s="3" t="s">
        <v>9</v>
      </c>
      <c r="H8" s="3" t="s">
        <v>9</v>
      </c>
      <c r="I8" s="1"/>
      <c r="J8" s="1"/>
    </row>
    <row r="9" spans="1:10" ht="16.5">
      <c r="A9" t="s">
        <v>36</v>
      </c>
      <c r="B9" s="7">
        <v>5</v>
      </c>
      <c r="C9" s="7">
        <v>5</v>
      </c>
      <c r="D9" s="3">
        <f>SUM(B9:C9)</f>
        <v>10</v>
      </c>
      <c r="E9" s="1"/>
      <c r="F9" s="1" t="s">
        <v>35</v>
      </c>
      <c r="G9" s="3" t="s">
        <v>10</v>
      </c>
      <c r="H9" s="3" t="s">
        <v>10</v>
      </c>
      <c r="I9" s="1"/>
      <c r="J9" s="1"/>
    </row>
    <row r="10" spans="5:10" ht="16.5">
      <c r="E10" s="1"/>
      <c r="F10" s="1" t="s">
        <v>35</v>
      </c>
      <c r="G10" s="3" t="s">
        <v>11</v>
      </c>
      <c r="H10" s="3" t="s">
        <v>11</v>
      </c>
      <c r="I10" s="1"/>
      <c r="J10" s="1"/>
    </row>
    <row r="11" spans="5:10" ht="16.5">
      <c r="E11" s="1"/>
      <c r="F11" s="1" t="s">
        <v>35</v>
      </c>
      <c r="G11" s="3" t="s">
        <v>12</v>
      </c>
      <c r="H11" s="3" t="s">
        <v>12</v>
      </c>
      <c r="I11" s="1"/>
      <c r="J11" s="1"/>
    </row>
    <row r="12" spans="1:10" ht="16.5">
      <c r="A12" s="1"/>
      <c r="B12" s="1"/>
      <c r="C12" s="1"/>
      <c r="D12" s="1"/>
      <c r="E12" s="1"/>
      <c r="F12" s="1" t="s">
        <v>35</v>
      </c>
      <c r="G12" s="3" t="s">
        <v>13</v>
      </c>
      <c r="H12" s="3" t="s">
        <v>15</v>
      </c>
      <c r="I12" s="1"/>
      <c r="J12" s="1"/>
    </row>
    <row r="13" spans="1:10" ht="16.5">
      <c r="A13" s="1" t="s">
        <v>16</v>
      </c>
      <c r="B13" s="1">
        <v>5</v>
      </c>
      <c r="C13" s="1"/>
      <c r="D13" s="1"/>
      <c r="E13" s="1"/>
      <c r="F13" s="1" t="s">
        <v>35</v>
      </c>
      <c r="G13" s="4" t="s">
        <v>14</v>
      </c>
      <c r="H13" s="5"/>
      <c r="I13" s="6"/>
      <c r="J13" s="1"/>
    </row>
    <row r="14" spans="1:10" ht="16.5">
      <c r="A14" s="1" t="s">
        <v>31</v>
      </c>
      <c r="B14" s="8">
        <v>1.0006944444444446</v>
      </c>
      <c r="C14" s="1"/>
      <c r="D14" s="1"/>
      <c r="E14" s="1"/>
      <c r="F14" s="1"/>
      <c r="G14" s="3">
        <v>10</v>
      </c>
      <c r="H14" s="3">
        <v>9</v>
      </c>
      <c r="I14" s="3">
        <f>SUM(G14:H14)</f>
        <v>19</v>
      </c>
      <c r="J14" s="1"/>
    </row>
    <row r="15" spans="1:10" ht="16.5">
      <c r="A15" s="1" t="s">
        <v>1</v>
      </c>
      <c r="B15" s="10">
        <v>5.003472222222222</v>
      </c>
      <c r="C15" s="1"/>
      <c r="D15" s="1"/>
      <c r="E15" s="1"/>
      <c r="F15" s="1"/>
      <c r="G15" s="3"/>
      <c r="H15" s="3"/>
      <c r="I15" s="1"/>
      <c r="J15" s="1"/>
    </row>
    <row r="16" spans="1:10" ht="16.5">
      <c r="A16" s="1" t="s">
        <v>20</v>
      </c>
      <c r="B16" s="9">
        <f>(B13*B14)+B15</f>
        <v>10.006944444444446</v>
      </c>
      <c r="C16" s="1"/>
      <c r="D16" s="1"/>
      <c r="E16" s="1"/>
      <c r="F16" s="1"/>
      <c r="G16" s="3"/>
      <c r="H16" s="3"/>
      <c r="I16" s="1"/>
      <c r="J16" s="1"/>
    </row>
    <row r="17" spans="1:10" ht="16.5">
      <c r="A17" s="1" t="s">
        <v>21</v>
      </c>
      <c r="B17" s="11">
        <f>D9</f>
        <v>10</v>
      </c>
      <c r="C17" s="1"/>
      <c r="D17" s="1"/>
      <c r="E17" s="1"/>
      <c r="F17" s="1"/>
      <c r="G17" s="3"/>
      <c r="H17" s="3"/>
      <c r="I17" s="1"/>
      <c r="J17" s="1"/>
    </row>
    <row r="18" spans="1:10" ht="16.5">
      <c r="A18" s="1" t="s">
        <v>22</v>
      </c>
      <c r="B18" s="9">
        <f>B16*B17</f>
        <v>100.06944444444446</v>
      </c>
      <c r="C18" s="1"/>
      <c r="D18" s="1"/>
      <c r="E18" s="1"/>
      <c r="F18" s="1"/>
      <c r="G18" s="1"/>
      <c r="H18" s="1"/>
      <c r="I18" s="1"/>
      <c r="J18" s="1"/>
    </row>
    <row r="19" spans="1:10" ht="16.5">
      <c r="A19" s="1" t="s">
        <v>32</v>
      </c>
      <c r="B19" s="8">
        <v>5.03125</v>
      </c>
      <c r="C19" s="1"/>
      <c r="D19" s="1"/>
      <c r="E19" s="1"/>
      <c r="F19" s="1"/>
      <c r="G19" s="1"/>
      <c r="H19" s="1"/>
      <c r="I19" s="1"/>
      <c r="J19" s="1"/>
    </row>
    <row r="20" spans="1:10" ht="16.5">
      <c r="A20" s="1" t="s">
        <v>33</v>
      </c>
      <c r="B20">
        <v>2</v>
      </c>
      <c r="C20" s="1"/>
      <c r="D20" s="1"/>
      <c r="E20" s="1"/>
      <c r="F20" s="1"/>
      <c r="G20" s="1"/>
      <c r="H20" s="1"/>
      <c r="I20" s="1"/>
      <c r="J20" s="1"/>
    </row>
    <row r="21" spans="1:10" ht="16.5">
      <c r="A21" s="1" t="s">
        <v>24</v>
      </c>
      <c r="B21">
        <v>3</v>
      </c>
      <c r="D21" s="1"/>
      <c r="E21" s="1"/>
      <c r="F21" s="1"/>
      <c r="G21" s="1"/>
      <c r="H21" s="1"/>
      <c r="I21" s="1"/>
      <c r="J21" s="1"/>
    </row>
    <row r="22" spans="1:10" ht="16.5">
      <c r="A22" s="1" t="s">
        <v>29</v>
      </c>
      <c r="B22" s="8">
        <f>(B18*B21)</f>
        <v>300.20833333333337</v>
      </c>
      <c r="C22" s="1" t="s">
        <v>19</v>
      </c>
      <c r="D22" s="1"/>
      <c r="E22" s="1"/>
      <c r="F22" s="1"/>
      <c r="G22" s="1"/>
      <c r="H22" s="1"/>
      <c r="I22" s="1"/>
      <c r="J22" s="1"/>
    </row>
    <row r="23" spans="1:10" ht="16.5">
      <c r="A23" s="1" t="s">
        <v>30</v>
      </c>
      <c r="B23" s="12">
        <f>B19*B20</f>
        <v>10.0625</v>
      </c>
      <c r="C23" s="1" t="s">
        <v>19</v>
      </c>
      <c r="D23" s="1"/>
      <c r="E23" s="1"/>
      <c r="F23" s="1"/>
      <c r="G23" s="1"/>
      <c r="H23" s="1"/>
      <c r="I23" s="1"/>
      <c r="J23" s="1"/>
    </row>
    <row r="24" spans="1:10" ht="16.5">
      <c r="A24" s="1" t="s">
        <v>17</v>
      </c>
      <c r="B24" s="8">
        <f>SUM(B22:B23)</f>
        <v>310.27083333333337</v>
      </c>
      <c r="C24" s="1" t="s">
        <v>19</v>
      </c>
      <c r="D24" s="1"/>
      <c r="E24" s="1"/>
      <c r="F24" s="1"/>
      <c r="G24" s="1"/>
      <c r="H24" s="1"/>
      <c r="I24" s="1"/>
      <c r="J24" s="1"/>
    </row>
    <row r="25" spans="1:10" ht="16.5">
      <c r="A25" s="1" t="s">
        <v>41</v>
      </c>
      <c r="B25" s="16">
        <v>0.3958333333333333</v>
      </c>
      <c r="C25" s="1"/>
      <c r="D25" s="1"/>
      <c r="E25" s="1"/>
      <c r="F25" s="1"/>
      <c r="G25" s="1"/>
      <c r="H25" s="1"/>
      <c r="I25" s="1"/>
      <c r="J25" s="1"/>
    </row>
    <row r="26" spans="1:10" ht="16.5">
      <c r="A26" s="1" t="s">
        <v>42</v>
      </c>
      <c r="B26" s="16">
        <f>B25+B24</f>
        <v>310.6666666666667</v>
      </c>
      <c r="C26" s="1"/>
      <c r="D26" s="1"/>
      <c r="E26" s="1"/>
      <c r="F26" s="1"/>
      <c r="G26" s="1"/>
      <c r="H26" s="1"/>
      <c r="I26" s="1"/>
      <c r="J26" s="1"/>
    </row>
    <row r="27" spans="1:10" ht="16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6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6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6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6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6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6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6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6.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2" sqref="A2"/>
    </sheetView>
  </sheetViews>
  <sheetFormatPr defaultColWidth="9.140625" defaultRowHeight="12.75"/>
  <cols>
    <col min="1" max="1" width="31.8515625" style="0" customWidth="1"/>
    <col min="2" max="2" width="8.8515625" style="0" customWidth="1"/>
    <col min="3" max="3" width="9.57421875" style="0" customWidth="1"/>
    <col min="5" max="5" width="0.71875" style="0" customWidth="1"/>
    <col min="6" max="6" width="12.421875" style="0" customWidth="1"/>
    <col min="7" max="7" width="11.57421875" style="0" customWidth="1"/>
    <col min="8" max="8" width="11.42187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21" t="s">
        <v>35</v>
      </c>
      <c r="B2" s="13" t="str">
        <f>TEXT(C2,"dddd")</f>
        <v>Sunday</v>
      </c>
      <c r="C2" s="14">
        <f>'Saturday Final'!C2+1</f>
        <v>39404</v>
      </c>
      <c r="D2" s="1"/>
      <c r="E2" s="1"/>
      <c r="F2" s="1"/>
      <c r="G2" s="3" t="s">
        <v>4</v>
      </c>
      <c r="H2" s="3" t="s">
        <v>5</v>
      </c>
      <c r="I2" s="1"/>
      <c r="J2" s="1"/>
    </row>
    <row r="3" spans="1:10" ht="16.5">
      <c r="A3" s="1" t="s">
        <v>2</v>
      </c>
      <c r="B3" s="3" t="s">
        <v>4</v>
      </c>
      <c r="C3" s="3" t="s">
        <v>5</v>
      </c>
      <c r="D3" s="1"/>
      <c r="E3" s="1"/>
      <c r="F3" s="1"/>
      <c r="G3" s="3" t="s">
        <v>2</v>
      </c>
      <c r="H3" s="3" t="s">
        <v>2</v>
      </c>
      <c r="I3" s="1"/>
      <c r="J3" s="1"/>
    </row>
    <row r="4" spans="2:10" ht="16.5">
      <c r="B4" s="3" t="str">
        <f>G9</f>
        <v>45 &lt; 50</v>
      </c>
      <c r="C4" s="3" t="str">
        <f>H9</f>
        <v>45 &lt; 50</v>
      </c>
      <c r="D4" s="1"/>
      <c r="E4" s="1"/>
      <c r="F4" s="1" t="s">
        <v>34</v>
      </c>
      <c r="G4" s="3" t="s">
        <v>3</v>
      </c>
      <c r="H4" s="3" t="s">
        <v>3</v>
      </c>
      <c r="I4" s="1"/>
      <c r="J4" s="1"/>
    </row>
    <row r="5" spans="2:10" ht="16.5">
      <c r="B5" s="3" t="str">
        <f aca="true" t="shared" si="0" ref="B5:C8">G10</f>
        <v>50 &lt; 55</v>
      </c>
      <c r="C5" s="3" t="str">
        <f t="shared" si="0"/>
        <v>50 &lt; 55</v>
      </c>
      <c r="D5" s="1"/>
      <c r="E5" s="1"/>
      <c r="F5" s="1" t="s">
        <v>34</v>
      </c>
      <c r="G5" s="3" t="s">
        <v>6</v>
      </c>
      <c r="H5" s="3" t="s">
        <v>6</v>
      </c>
      <c r="I5" s="1"/>
      <c r="J5" s="1"/>
    </row>
    <row r="6" spans="2:10" ht="16.5">
      <c r="B6" s="3" t="str">
        <f t="shared" si="0"/>
        <v>55 &lt; 60</v>
      </c>
      <c r="C6" s="3" t="str">
        <f t="shared" si="0"/>
        <v>55 &lt; 60</v>
      </c>
      <c r="E6" s="1"/>
      <c r="F6" s="1" t="s">
        <v>34</v>
      </c>
      <c r="G6" s="3" t="s">
        <v>7</v>
      </c>
      <c r="H6" s="3" t="s">
        <v>7</v>
      </c>
      <c r="I6" s="1"/>
      <c r="J6" s="1"/>
    </row>
    <row r="7" spans="2:10" ht="16.5">
      <c r="B7" s="3" t="str">
        <f t="shared" si="0"/>
        <v>60 &lt; 55</v>
      </c>
      <c r="C7" s="3" t="str">
        <f t="shared" si="0"/>
        <v>&gt; 60</v>
      </c>
      <c r="E7" s="1"/>
      <c r="F7" s="1" t="s">
        <v>34</v>
      </c>
      <c r="G7" s="3" t="s">
        <v>8</v>
      </c>
      <c r="H7" s="3" t="s">
        <v>8</v>
      </c>
      <c r="I7" s="1"/>
      <c r="J7" s="1"/>
    </row>
    <row r="8" spans="2:10" ht="16.5">
      <c r="B8" s="4" t="str">
        <f t="shared" si="0"/>
        <v>&gt; 65</v>
      </c>
      <c r="C8" s="4">
        <f t="shared" si="0"/>
        <v>0</v>
      </c>
      <c r="E8" s="1"/>
      <c r="F8" s="1" t="s">
        <v>34</v>
      </c>
      <c r="G8" s="3" t="s">
        <v>9</v>
      </c>
      <c r="H8" s="3" t="s">
        <v>9</v>
      </c>
      <c r="I8" s="1"/>
      <c r="J8" s="1"/>
    </row>
    <row r="9" spans="1:10" ht="16.5">
      <c r="A9" t="s">
        <v>36</v>
      </c>
      <c r="B9" s="7">
        <v>5</v>
      </c>
      <c r="C9" s="7">
        <v>4</v>
      </c>
      <c r="D9" s="3">
        <f>SUM(B9:C9)</f>
        <v>9</v>
      </c>
      <c r="E9" s="1"/>
      <c r="F9" s="1" t="s">
        <v>35</v>
      </c>
      <c r="G9" s="3" t="s">
        <v>10</v>
      </c>
      <c r="H9" s="3" t="s">
        <v>10</v>
      </c>
      <c r="I9" s="1"/>
      <c r="J9" s="1"/>
    </row>
    <row r="10" spans="5:10" ht="16.5">
      <c r="E10" s="1"/>
      <c r="F10" s="1" t="s">
        <v>35</v>
      </c>
      <c r="G10" s="3" t="s">
        <v>11</v>
      </c>
      <c r="H10" s="3" t="s">
        <v>11</v>
      </c>
      <c r="I10" s="1"/>
      <c r="J10" s="1"/>
    </row>
    <row r="11" spans="5:10" ht="16.5">
      <c r="E11" s="1"/>
      <c r="F11" s="1" t="s">
        <v>35</v>
      </c>
      <c r="G11" s="3" t="s">
        <v>12</v>
      </c>
      <c r="H11" s="3" t="s">
        <v>12</v>
      </c>
      <c r="I11" s="1"/>
      <c r="J11" s="1"/>
    </row>
    <row r="12" spans="1:10" ht="16.5">
      <c r="A12" s="1"/>
      <c r="B12" s="1"/>
      <c r="C12" s="1"/>
      <c r="D12" s="1"/>
      <c r="E12" s="1"/>
      <c r="F12" s="1" t="s">
        <v>35</v>
      </c>
      <c r="G12" s="3" t="s">
        <v>13</v>
      </c>
      <c r="H12" s="3" t="s">
        <v>15</v>
      </c>
      <c r="I12" s="1"/>
      <c r="J12" s="1"/>
    </row>
    <row r="13" spans="1:10" ht="16.5">
      <c r="A13" s="1" t="s">
        <v>16</v>
      </c>
      <c r="B13" s="1">
        <v>5</v>
      </c>
      <c r="C13" s="1"/>
      <c r="D13" s="1"/>
      <c r="E13" s="1"/>
      <c r="F13" s="1" t="s">
        <v>35</v>
      </c>
      <c r="G13" s="4" t="s">
        <v>14</v>
      </c>
      <c r="H13" s="5"/>
      <c r="I13" s="6"/>
      <c r="J13" s="1"/>
    </row>
    <row r="14" spans="1:10" ht="16.5">
      <c r="A14" s="1" t="s">
        <v>31</v>
      </c>
      <c r="B14" s="8">
        <v>1.0006944444444446</v>
      </c>
      <c r="C14" s="1"/>
      <c r="D14" s="1"/>
      <c r="E14" s="1"/>
      <c r="F14" s="1"/>
      <c r="G14" s="3">
        <v>10</v>
      </c>
      <c r="H14" s="3">
        <v>9</v>
      </c>
      <c r="I14" s="3">
        <f>SUM(G14:H14)</f>
        <v>19</v>
      </c>
      <c r="J14" s="1"/>
    </row>
    <row r="15" spans="1:10" ht="16.5">
      <c r="A15" s="1" t="s">
        <v>1</v>
      </c>
      <c r="B15" s="10">
        <v>5.003472222222222</v>
      </c>
      <c r="C15" s="1"/>
      <c r="D15" s="1"/>
      <c r="E15" s="1"/>
      <c r="F15" s="1"/>
      <c r="G15" s="3"/>
      <c r="H15" s="3"/>
      <c r="I15" s="1"/>
      <c r="J15" s="1"/>
    </row>
    <row r="16" spans="1:10" ht="16.5">
      <c r="A16" s="1" t="s">
        <v>20</v>
      </c>
      <c r="B16" s="9">
        <f>(B13*B14)+B15</f>
        <v>10.006944444444446</v>
      </c>
      <c r="C16" s="1"/>
      <c r="D16" s="1"/>
      <c r="E16" s="1"/>
      <c r="F16" s="1"/>
      <c r="G16" s="3"/>
      <c r="H16" s="3"/>
      <c r="I16" s="1"/>
      <c r="J16" s="1"/>
    </row>
    <row r="17" spans="1:10" ht="16.5">
      <c r="A17" s="1" t="s">
        <v>21</v>
      </c>
      <c r="B17" s="11">
        <f>D9</f>
        <v>9</v>
      </c>
      <c r="C17" s="1"/>
      <c r="D17" s="1"/>
      <c r="E17" s="1"/>
      <c r="F17" s="1"/>
      <c r="G17" s="3"/>
      <c r="H17" s="3"/>
      <c r="I17" s="1"/>
      <c r="J17" s="1"/>
    </row>
    <row r="18" spans="1:10" ht="16.5">
      <c r="A18" s="1" t="s">
        <v>22</v>
      </c>
      <c r="B18" s="9">
        <f>B16*B17</f>
        <v>90.06250000000001</v>
      </c>
      <c r="C18" s="1"/>
      <c r="D18" s="1"/>
      <c r="E18" s="1"/>
      <c r="F18" s="1"/>
      <c r="G18" s="1"/>
      <c r="H18" s="1"/>
      <c r="I18" s="1"/>
      <c r="J18" s="1"/>
    </row>
    <row r="19" spans="1:10" ht="16.5">
      <c r="A19" s="1" t="s">
        <v>32</v>
      </c>
      <c r="B19" s="8">
        <v>5.03125</v>
      </c>
      <c r="C19" s="1"/>
      <c r="D19" s="1"/>
      <c r="E19" s="1"/>
      <c r="F19" s="1"/>
      <c r="G19" s="1"/>
      <c r="H19" s="1"/>
      <c r="I19" s="1"/>
      <c r="J19" s="1"/>
    </row>
    <row r="20" spans="1:10" ht="16.5">
      <c r="A20" s="1" t="s">
        <v>33</v>
      </c>
      <c r="B20">
        <v>2</v>
      </c>
      <c r="C20" s="1"/>
      <c r="D20" s="1"/>
      <c r="E20" s="1"/>
      <c r="F20" s="1"/>
      <c r="G20" s="1"/>
      <c r="H20" s="1"/>
      <c r="I20" s="1"/>
      <c r="J20" s="1"/>
    </row>
    <row r="21" spans="1:10" ht="16.5">
      <c r="A21" s="1" t="s">
        <v>24</v>
      </c>
      <c r="B21">
        <v>3</v>
      </c>
      <c r="D21" s="1"/>
      <c r="E21" s="1"/>
      <c r="F21" s="1"/>
      <c r="G21" s="1"/>
      <c r="H21" s="1"/>
      <c r="I21" s="1"/>
      <c r="J21" s="1"/>
    </row>
    <row r="22" spans="1:10" ht="16.5">
      <c r="A22" s="1" t="s">
        <v>29</v>
      </c>
      <c r="B22" s="8">
        <f>(B18*B21)</f>
        <v>270.18750000000006</v>
      </c>
      <c r="C22" s="1" t="s">
        <v>19</v>
      </c>
      <c r="D22" s="1"/>
      <c r="E22" s="1"/>
      <c r="F22" s="1"/>
      <c r="G22" s="1"/>
      <c r="H22" s="1"/>
      <c r="I22" s="1"/>
      <c r="J22" s="1"/>
    </row>
    <row r="23" spans="1:10" ht="16.5">
      <c r="A23" s="1" t="s">
        <v>30</v>
      </c>
      <c r="B23" s="12">
        <f>B19*B20</f>
        <v>10.0625</v>
      </c>
      <c r="C23" s="1" t="s">
        <v>19</v>
      </c>
      <c r="D23" s="1"/>
      <c r="E23" s="1"/>
      <c r="F23" s="1"/>
      <c r="G23" s="1"/>
      <c r="H23" s="1"/>
      <c r="I23" s="1"/>
      <c r="J23" s="1"/>
    </row>
    <row r="24" spans="1:10" ht="16.5">
      <c r="A24" s="1" t="s">
        <v>17</v>
      </c>
      <c r="B24" s="8">
        <f>SUM(B22:B23)</f>
        <v>280.25000000000006</v>
      </c>
      <c r="C24" s="1" t="s">
        <v>19</v>
      </c>
      <c r="D24" s="1"/>
      <c r="E24" s="1"/>
      <c r="F24" s="1"/>
      <c r="G24" s="1"/>
      <c r="H24" s="1"/>
      <c r="I24" s="1"/>
      <c r="J24" s="1"/>
    </row>
    <row r="25" spans="1:10" ht="16.5">
      <c r="A25" s="1" t="s">
        <v>41</v>
      </c>
      <c r="B25" s="16">
        <v>0.3958333333333333</v>
      </c>
      <c r="C25" s="1" t="s">
        <v>18</v>
      </c>
      <c r="D25" s="1"/>
      <c r="E25" s="1"/>
      <c r="F25" s="1"/>
      <c r="G25" s="1"/>
      <c r="H25" s="1"/>
      <c r="I25" s="1"/>
      <c r="J25" s="1"/>
    </row>
    <row r="26" spans="1:10" ht="16.5">
      <c r="A26" s="1" t="s">
        <v>42</v>
      </c>
      <c r="B26" s="16">
        <f>B25+B24</f>
        <v>280.64583333333337</v>
      </c>
      <c r="C26" s="1"/>
      <c r="D26" s="1"/>
      <c r="E26" s="1"/>
      <c r="F26" s="1"/>
      <c r="G26" s="1"/>
      <c r="H26" s="1"/>
      <c r="I26" s="1"/>
      <c r="J26" s="1"/>
    </row>
    <row r="27" spans="1:10" ht="16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6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6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6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6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6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6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6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6.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Johnston</dc:creator>
  <cp:keywords/>
  <dc:description/>
  <cp:lastModifiedBy>Phil Johnston</cp:lastModifiedBy>
  <dcterms:created xsi:type="dcterms:W3CDTF">2006-11-24T21:17:43Z</dcterms:created>
  <dcterms:modified xsi:type="dcterms:W3CDTF">2006-11-25T01:28:39Z</dcterms:modified>
  <cp:category/>
  <cp:version/>
  <cp:contentType/>
  <cp:contentStatus/>
</cp:coreProperties>
</file>