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 15 short sleeve order" sheetId="1" r:id="rId1"/>
    <sheet name=" 15 short sleeve 10 long sleeve" sheetId="2" r:id="rId2"/>
    <sheet name=" 20 short sleeve 10 long sleeve" sheetId="3" r:id="rId3"/>
  </sheets>
  <definedNames/>
  <calcPr fullCalcOnLoad="1"/>
</workbook>
</file>

<file path=xl/sharedStrings.xml><?xml version="1.0" encoding="utf-8"?>
<sst xmlns="http://schemas.openxmlformats.org/spreadsheetml/2006/main" count="281" uniqueCount="80">
  <si>
    <t>25-50</t>
  </si>
  <si>
    <t>51-100</t>
  </si>
  <si>
    <t>101-150</t>
  </si>
  <si>
    <t>151-300</t>
  </si>
  <si>
    <t>301-500</t>
  </si>
  <si>
    <t>Wind Vest</t>
  </si>
  <si>
    <t>Wind Jacket</t>
  </si>
  <si>
    <t>2nd Layer Jacket</t>
  </si>
  <si>
    <t>Lycra Arm Warmers</t>
  </si>
  <si>
    <t>Thermal Arm Warmers</t>
  </si>
  <si>
    <t>Lycra Leg Warmers</t>
  </si>
  <si>
    <t>Thermal Leg Warmers</t>
  </si>
  <si>
    <t>Lycra Knee Warmers</t>
  </si>
  <si>
    <t>Thermal Knee Warmers</t>
  </si>
  <si>
    <t>This includes the sublimated side panel</t>
  </si>
  <si>
    <t>Triathlon Top</t>
  </si>
  <si>
    <t>Short Sleeve Skinsuit</t>
  </si>
  <si>
    <t>Long Sleeve Skinsuit</t>
  </si>
  <si>
    <t xml:space="preserve"> </t>
  </si>
  <si>
    <t>freight</t>
  </si>
  <si>
    <t>Short sleeve</t>
  </si>
  <si>
    <t>Long sleeve</t>
  </si>
  <si>
    <t>Custom</t>
  </si>
  <si>
    <t>STYLE</t>
  </si>
  <si>
    <t>NOTE</t>
  </si>
  <si>
    <t>QTY LIMIT</t>
  </si>
  <si>
    <t>1-4</t>
  </si>
  <si>
    <t>5-11</t>
  </si>
  <si>
    <t>12-24</t>
  </si>
  <si>
    <t>Jersey</t>
  </si>
  <si>
    <t>sleeveless Jersey</t>
  </si>
  <si>
    <t>summertime fabric 135G/M2
full sublimation</t>
  </si>
  <si>
    <t>Short Sleeve Jersey</t>
  </si>
  <si>
    <t>Long sleeve jersey</t>
  </si>
  <si>
    <t>Summertime135G/M2
Full Sublimation</t>
  </si>
  <si>
    <t>Brushed summertime 180-200g/m2</t>
  </si>
  <si>
    <t>Shorts</t>
  </si>
  <si>
    <t>No Bib Shorts</t>
  </si>
  <si>
    <t>230g/m2 spandex fabric</t>
  </si>
  <si>
    <t>Bib Shorts</t>
  </si>
  <si>
    <t>windbreak</t>
  </si>
  <si>
    <t>water wind proof, breathable
Full Sublimation</t>
  </si>
  <si>
    <t>thermal jacket</t>
  </si>
  <si>
    <t>breathable 3 layers</t>
  </si>
  <si>
    <t>Full LegSublimation</t>
  </si>
  <si>
    <t>Full Sublimation</t>
  </si>
  <si>
    <t>Lycra warmer</t>
  </si>
  <si>
    <t>Full Arm Sublimation</t>
  </si>
  <si>
    <t>Thermal warmer</t>
  </si>
  <si>
    <t>spandex Fleece,reflective print</t>
  </si>
  <si>
    <t>Thermal knicker</t>
  </si>
  <si>
    <t>Thermal Bib Tights(Bib Knicker)</t>
  </si>
  <si>
    <t>spandex fleece,No Chamois</t>
  </si>
  <si>
    <t>Thermal Tight(Knicker)</t>
  </si>
  <si>
    <t>Triathlon</t>
  </si>
  <si>
    <t>poly+Lycra</t>
  </si>
  <si>
    <t>Triathlon Short</t>
  </si>
  <si>
    <t>230GSM SPANDEX FABRIC</t>
  </si>
  <si>
    <t>Skin suit</t>
  </si>
  <si>
    <t>GST</t>
  </si>
  <si>
    <t>Total price</t>
  </si>
  <si>
    <t>Net price</t>
  </si>
  <si>
    <t>Total Rev.</t>
  </si>
  <si>
    <t>USD30</t>
  </si>
  <si>
    <t>Bank charge</t>
  </si>
  <si>
    <t>USD Cost</t>
  </si>
  <si>
    <t>#</t>
  </si>
  <si>
    <t>USD Item Cost</t>
  </si>
  <si>
    <t>AUD Item Cost</t>
  </si>
  <si>
    <t>Mark-up against USD cost</t>
  </si>
  <si>
    <t>Success fee per jersey</t>
  </si>
  <si>
    <t>Admin/Sales commission based on above 'Success Fee'</t>
  </si>
  <si>
    <t>IMT sell rate on Monday 25th July 2011</t>
  </si>
  <si>
    <t>Order of 15 short sleeve jerseys by another cycle group</t>
  </si>
  <si>
    <t>Total Rev. less GST</t>
  </si>
  <si>
    <t>design fee</t>
  </si>
  <si>
    <t>Total jerseys costs</t>
  </si>
  <si>
    <t>Net. Profit after GST</t>
  </si>
  <si>
    <t xml:space="preserve">% net profit </t>
  </si>
  <si>
    <t>Order of 15 short sleeve &amp; 10 long sleeve jerseys by another cycle group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</si>
</sst>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&quot;￥&quot;* #,##0.00_-;\-&quot;￥&quot;* #,##0.00_-;_-&quot;￥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￥&quot;#,##0;&quot;￥&quot;\-#,##0"/>
    <numFmt numFmtId="175" formatCode="&quot;￥&quot;#,##0;[Red]&quot;￥&quot;\-#,##0"/>
    <numFmt numFmtId="176" formatCode="&quot;￥&quot;#,##0.00;&quot;￥&quot;\-#,##0.00"/>
    <numFmt numFmtId="177" formatCode="&quot;￥&quot;#,##0.00;[Red]&quot;￥&quot;\-#,##0.00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  <numFmt numFmtId="181" formatCode="_ * #,##0.00_ ;_ * \-#,##0.00_ ;_ * &quot;-&quot;??_ ;_ @_ "/>
    <numFmt numFmtId="182" formatCode="0.00;[Red]0.00"/>
    <numFmt numFmtId="183" formatCode="0.00_ "/>
    <numFmt numFmtId="184" formatCode="&quot;US$&quot;#,##0.0_);[Red]\(&quot;US$&quot;#,##0.0\)"/>
    <numFmt numFmtId="185" formatCode="&quot;US$&quot;#,##0.0;\-&quot;US$&quot;#,##0.0"/>
    <numFmt numFmtId="186" formatCode="[$USD]\ #,##0.00"/>
    <numFmt numFmtId="187" formatCode="[$USD]\ #,##0.0"/>
    <numFmt numFmtId="188" formatCode="[$USD]\ #,##0"/>
    <numFmt numFmtId="189" formatCode="[$AUD]\ #,##0.00"/>
    <numFmt numFmtId="190" formatCode="[$AUD]\ #,##0.0"/>
    <numFmt numFmtId="191" formatCode="[$AUD]\ #,##0"/>
    <numFmt numFmtId="192" formatCode="[$AUD]\ #,##0.00;[Red]\-[$AUD]\ #,##0.00"/>
    <numFmt numFmtId="193" formatCode="[$USD]\ #,##0;[Red][$USD]\ #,##0"/>
    <numFmt numFmtId="194" formatCode="[$AUD]\ #,##0.000"/>
    <numFmt numFmtId="195" formatCode="[$AUD]\ #,##0.0;[Red]\-[$AUD]\ #,##0.0"/>
    <numFmt numFmtId="196" formatCode="[$AUD]\ #,##0;[Red]\-[$AUD]\ #,##0"/>
    <numFmt numFmtId="197" formatCode="0%\ &quot;mark-up&quot;"/>
    <numFmt numFmtId="198" formatCode="0.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AUD]\ #,##0.0000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u val="single"/>
      <sz val="11"/>
      <color indexed="10"/>
      <name val="Arial"/>
      <family val="2"/>
    </font>
    <font>
      <b/>
      <sz val="12"/>
      <name val="宋体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u val="single"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184" fontId="10" fillId="0" borderId="11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91" fontId="1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89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192" fontId="17" fillId="0" borderId="0" xfId="0" applyNumberFormat="1" applyFont="1" applyAlignment="1">
      <alignment horizontal="center"/>
    </xf>
    <xf numFmtId="10" fontId="19" fillId="0" borderId="0" xfId="59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97" fontId="21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9" fontId="16" fillId="34" borderId="0" xfId="0" applyNumberFormat="1" applyFont="1" applyFill="1" applyAlignment="1">
      <alignment horizontal="center"/>
    </xf>
    <xf numFmtId="184" fontId="46" fillId="29" borderId="13" xfId="48" applyNumberFormat="1" applyBorder="1" applyAlignment="1">
      <alignment horizontal="center"/>
    </xf>
    <xf numFmtId="189" fontId="17" fillId="0" borderId="16" xfId="0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6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89" fontId="17" fillId="35" borderId="0" xfId="0" applyNumberFormat="1" applyFont="1" applyFill="1" applyAlignment="1">
      <alignment horizontal="center"/>
    </xf>
    <xf numFmtId="188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189" fontId="18" fillId="0" borderId="0" xfId="0" applyNumberFormat="1" applyFont="1" applyFill="1" applyAlignment="1">
      <alignment horizontal="center" wrapText="1"/>
    </xf>
    <xf numFmtId="184" fontId="17" fillId="0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188" fontId="19" fillId="36" borderId="0" xfId="0" applyNumberFormat="1" applyFont="1" applyFill="1" applyAlignment="1">
      <alignment horizontal="center"/>
    </xf>
    <xf numFmtId="189" fontId="19" fillId="36" borderId="0" xfId="0" applyNumberFormat="1" applyFont="1" applyFill="1" applyAlignment="1">
      <alignment horizontal="center"/>
    </xf>
    <xf numFmtId="188" fontId="17" fillId="36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left"/>
    </xf>
    <xf numFmtId="186" fontId="17" fillId="36" borderId="0" xfId="0" applyNumberFormat="1" applyFont="1" applyFill="1" applyAlignment="1">
      <alignment horizontal="center"/>
    </xf>
    <xf numFmtId="189" fontId="17" fillId="36" borderId="0" xfId="0" applyNumberFormat="1" applyFont="1" applyFill="1" applyAlignment="1">
      <alignment horizontal="center"/>
    </xf>
    <xf numFmtId="188" fontId="17" fillId="36" borderId="16" xfId="0" applyNumberFormat="1" applyFont="1" applyFill="1" applyBorder="1" applyAlignment="1">
      <alignment horizontal="center"/>
    </xf>
    <xf numFmtId="196" fontId="17" fillId="36" borderId="16" xfId="0" applyNumberFormat="1" applyFont="1" applyFill="1" applyBorder="1" applyAlignment="1">
      <alignment horizontal="center"/>
    </xf>
    <xf numFmtId="191" fontId="17" fillId="36" borderId="0" xfId="0" applyNumberFormat="1" applyFont="1" applyFill="1" applyAlignment="1">
      <alignment horizontal="center"/>
    </xf>
    <xf numFmtId="191" fontId="17" fillId="36" borderId="0" xfId="0" applyNumberFormat="1" applyFont="1" applyFill="1" applyAlignment="1">
      <alignment horizontal="left"/>
    </xf>
    <xf numFmtId="191" fontId="22" fillId="0" borderId="0" xfId="0" applyNumberFormat="1" applyFont="1" applyAlignment="1">
      <alignment horizontal="left"/>
    </xf>
    <xf numFmtId="189" fontId="2" fillId="33" borderId="0" xfId="0" applyNumberFormat="1" applyFont="1" applyFill="1" applyAlignment="1">
      <alignment horizontal="center"/>
    </xf>
    <xf numFmtId="10" fontId="17" fillId="33" borderId="0" xfId="59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86" fontId="19" fillId="36" borderId="0" xfId="0" applyNumberFormat="1" applyFont="1" applyFill="1" applyAlignment="1">
      <alignment horizontal="center"/>
    </xf>
    <xf numFmtId="0" fontId="14" fillId="0" borderId="11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R3" sqref="R3"/>
    </sheetView>
  </sheetViews>
  <sheetFormatPr defaultColWidth="9.00390625" defaultRowHeight="64.5" customHeight="1"/>
  <cols>
    <col min="1" max="1" width="7.875" style="2" customWidth="1"/>
    <col min="2" max="2" width="21.375" style="13" customWidth="1"/>
    <col min="3" max="3" width="23.125" style="1" customWidth="1"/>
    <col min="4" max="4" width="9.875" style="2" customWidth="1"/>
    <col min="5" max="5" width="8.50390625" style="2" customWidth="1"/>
    <col min="6" max="6" width="7.875" style="2" customWidth="1"/>
    <col min="7" max="7" width="8.00390625" style="2" customWidth="1"/>
    <col min="8" max="9" width="7.875" style="2" customWidth="1"/>
    <col min="10" max="10" width="8.375" style="2" customWidth="1"/>
    <col min="11" max="11" width="7.75390625" style="2" customWidth="1"/>
    <col min="12" max="12" width="8.00390625" style="2" customWidth="1"/>
    <col min="13" max="13" width="3.625" style="2" customWidth="1"/>
    <col min="14" max="14" width="7.125" style="2" customWidth="1"/>
    <col min="15" max="15" width="5.625" style="2" customWidth="1"/>
    <col min="16" max="16" width="7.25390625" style="2" customWidth="1"/>
    <col min="17" max="17" width="8.375" style="2" customWidth="1"/>
    <col min="18" max="19" width="7.50390625" style="2" customWidth="1"/>
    <col min="20" max="20" width="8.25390625" style="2" customWidth="1"/>
    <col min="21" max="21" width="10.625" style="2" customWidth="1"/>
    <col min="22" max="23" width="9.00390625" style="2" customWidth="1"/>
    <col min="24" max="24" width="15.625" style="2" customWidth="1"/>
    <col min="25" max="16384" width="9.00390625" style="2" customWidth="1"/>
  </cols>
  <sheetData>
    <row r="1" spans="2:17" ht="18.75" thickBot="1">
      <c r="B1" s="3"/>
      <c r="C1" s="89"/>
      <c r="D1" s="89"/>
      <c r="E1" s="89"/>
      <c r="F1" s="89"/>
      <c r="G1" s="89"/>
      <c r="H1" s="89"/>
      <c r="I1" s="89"/>
      <c r="J1" s="89"/>
      <c r="K1" s="89"/>
      <c r="L1" s="4"/>
      <c r="M1" s="4"/>
      <c r="N1" s="4"/>
      <c r="O1" s="4"/>
      <c r="P1" s="4"/>
      <c r="Q1" s="4"/>
    </row>
    <row r="2" spans="1:18" ht="17.25" customHeight="1" thickTop="1">
      <c r="A2" s="96" t="s">
        <v>22</v>
      </c>
      <c r="B2" s="90" t="s">
        <v>23</v>
      </c>
      <c r="C2" s="92" t="s">
        <v>24</v>
      </c>
      <c r="D2" s="5"/>
      <c r="E2" s="5"/>
      <c r="F2" s="94" t="s">
        <v>25</v>
      </c>
      <c r="G2" s="95"/>
      <c r="H2" s="95"/>
      <c r="I2" s="95"/>
      <c r="J2" s="95"/>
      <c r="K2" s="95"/>
      <c r="O2" s="57"/>
      <c r="P2" s="57"/>
      <c r="Q2" s="58" t="s">
        <v>69</v>
      </c>
      <c r="R2" s="59">
        <v>0.65</v>
      </c>
    </row>
    <row r="3" spans="1:11" ht="15.75" customHeight="1" thickBot="1">
      <c r="A3" s="97"/>
      <c r="B3" s="91"/>
      <c r="C3" s="93"/>
      <c r="D3" s="18" t="s">
        <v>26</v>
      </c>
      <c r="E3" s="18" t="s">
        <v>27</v>
      </c>
      <c r="F3" s="18" t="s">
        <v>28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</row>
    <row r="4" spans="1:12" ht="27" customHeight="1" thickTop="1">
      <c r="A4" s="98" t="s">
        <v>29</v>
      </c>
      <c r="B4" s="38" t="s">
        <v>30</v>
      </c>
      <c r="C4" s="19" t="s">
        <v>31</v>
      </c>
      <c r="D4" s="20">
        <v>54</v>
      </c>
      <c r="E4" s="20">
        <v>39</v>
      </c>
      <c r="F4" s="21">
        <v>28</v>
      </c>
      <c r="G4" s="21">
        <v>27</v>
      </c>
      <c r="H4" s="21">
        <v>27</v>
      </c>
      <c r="I4" s="21">
        <v>25.5</v>
      </c>
      <c r="J4" s="21">
        <v>25.5</v>
      </c>
      <c r="K4" s="21">
        <v>25.5</v>
      </c>
      <c r="L4" s="37" t="s">
        <v>73</v>
      </c>
    </row>
    <row r="5" spans="1:25" ht="12.75" customHeight="1">
      <c r="A5" s="87"/>
      <c r="B5" s="39"/>
      <c r="C5" s="6"/>
      <c r="D5" s="7"/>
      <c r="E5" s="7"/>
      <c r="F5" s="7"/>
      <c r="G5" s="7"/>
      <c r="H5" s="7"/>
      <c r="I5" s="7"/>
      <c r="J5" s="7"/>
      <c r="K5" s="7"/>
      <c r="L5" s="52" t="s">
        <v>67</v>
      </c>
      <c r="M5" s="52" t="s">
        <v>66</v>
      </c>
      <c r="N5" s="52" t="s">
        <v>65</v>
      </c>
      <c r="O5" s="52"/>
      <c r="P5" s="52" t="s">
        <v>68</v>
      </c>
      <c r="Q5" s="52"/>
      <c r="R5" s="52" t="s">
        <v>61</v>
      </c>
      <c r="S5" s="52" t="s">
        <v>59</v>
      </c>
      <c r="T5" s="52" t="s">
        <v>60</v>
      </c>
      <c r="U5" s="53" t="s">
        <v>62</v>
      </c>
      <c r="V5" s="43"/>
      <c r="W5" s="43"/>
      <c r="X5" s="43"/>
      <c r="Y5" s="43"/>
    </row>
    <row r="6" spans="1:25" ht="28.5" customHeight="1">
      <c r="A6" s="87"/>
      <c r="B6" s="38" t="s">
        <v>32</v>
      </c>
      <c r="C6" s="19" t="s">
        <v>31</v>
      </c>
      <c r="D6" s="20">
        <v>56</v>
      </c>
      <c r="E6" s="20">
        <v>41</v>
      </c>
      <c r="F6" s="60">
        <v>30</v>
      </c>
      <c r="G6" s="21">
        <v>29</v>
      </c>
      <c r="H6" s="21">
        <v>29</v>
      </c>
      <c r="I6" s="21">
        <v>27</v>
      </c>
      <c r="J6" s="21">
        <v>26.5</v>
      </c>
      <c r="K6" s="21">
        <v>26</v>
      </c>
      <c r="L6" s="66">
        <f>F6</f>
        <v>30</v>
      </c>
      <c r="M6" s="67">
        <v>15</v>
      </c>
      <c r="N6" s="66">
        <f>L6*M6</f>
        <v>450</v>
      </c>
      <c r="O6" s="68" t="s">
        <v>20</v>
      </c>
      <c r="P6" s="69">
        <f>L6/$N$20</f>
        <v>28.697149416491293</v>
      </c>
      <c r="Q6" s="47">
        <f>M6*P6</f>
        <v>430.4572412473694</v>
      </c>
      <c r="R6" s="65">
        <f>F6*(1+R2)</f>
        <v>49.5</v>
      </c>
      <c r="S6" s="47">
        <f>R6/10</f>
        <v>4.95</v>
      </c>
      <c r="T6" s="47">
        <f>R6+S6</f>
        <v>54.45</v>
      </c>
      <c r="U6" s="47">
        <f>M6*T6</f>
        <v>816.75</v>
      </c>
      <c r="V6" s="44"/>
      <c r="W6" s="43"/>
      <c r="X6" s="43"/>
      <c r="Y6" s="43"/>
    </row>
    <row r="7" spans="1:25" ht="12.75" customHeight="1">
      <c r="A7" s="87"/>
      <c r="B7" s="39"/>
      <c r="C7" s="6"/>
      <c r="D7" s="7"/>
      <c r="E7" s="7"/>
      <c r="F7" s="7"/>
      <c r="G7" s="7"/>
      <c r="H7" s="7"/>
      <c r="I7" s="7"/>
      <c r="J7" s="7"/>
      <c r="K7" s="7"/>
      <c r="L7" s="67"/>
      <c r="M7" s="67"/>
      <c r="N7" s="66" t="s">
        <v>18</v>
      </c>
      <c r="O7" s="67"/>
      <c r="P7" s="67"/>
      <c r="Q7" s="43"/>
      <c r="R7" s="50">
        <f>(R6-P6)/P6</f>
        <v>0.7249100000000002</v>
      </c>
      <c r="S7" s="48"/>
      <c r="T7" s="48"/>
      <c r="U7" s="43"/>
      <c r="V7" s="43"/>
      <c r="W7" s="43"/>
      <c r="X7" s="43"/>
      <c r="Y7" s="43"/>
    </row>
    <row r="8" spans="1:25" ht="30" customHeight="1">
      <c r="A8" s="87"/>
      <c r="B8" s="40" t="s">
        <v>33</v>
      </c>
      <c r="C8" s="22" t="s">
        <v>34</v>
      </c>
      <c r="D8" s="16">
        <v>61</v>
      </c>
      <c r="E8" s="16">
        <v>51</v>
      </c>
      <c r="F8" s="15">
        <v>39</v>
      </c>
      <c r="G8" s="15">
        <v>36</v>
      </c>
      <c r="H8" s="15">
        <v>36</v>
      </c>
      <c r="I8" s="15">
        <v>33</v>
      </c>
      <c r="J8" s="15">
        <v>32</v>
      </c>
      <c r="K8" s="15">
        <v>31</v>
      </c>
      <c r="L8" s="70" t="s">
        <v>18</v>
      </c>
      <c r="M8" s="67" t="s">
        <v>18</v>
      </c>
      <c r="N8" s="66" t="s">
        <v>18</v>
      </c>
      <c r="O8" s="68" t="s">
        <v>18</v>
      </c>
      <c r="P8" s="68"/>
      <c r="Q8" s="49" t="s">
        <v>18</v>
      </c>
      <c r="R8" s="44" t="s">
        <v>18</v>
      </c>
      <c r="S8" s="44"/>
      <c r="T8" s="44"/>
      <c r="U8" s="43"/>
      <c r="V8" s="43"/>
      <c r="W8" s="43"/>
      <c r="X8" s="43"/>
      <c r="Y8" s="43"/>
    </row>
    <row r="9" spans="1:25" ht="11.25" customHeight="1">
      <c r="A9" s="87"/>
      <c r="B9" s="41"/>
      <c r="C9" s="6"/>
      <c r="D9" s="8"/>
      <c r="E9" s="8"/>
      <c r="F9" s="7"/>
      <c r="G9" s="7"/>
      <c r="H9" s="7"/>
      <c r="I9" s="7"/>
      <c r="J9" s="7"/>
      <c r="K9" s="7"/>
      <c r="L9" s="67"/>
      <c r="M9" s="67"/>
      <c r="N9" s="66"/>
      <c r="O9" s="67"/>
      <c r="P9" s="67"/>
      <c r="Q9" s="43"/>
      <c r="R9" s="43"/>
      <c r="S9" s="43"/>
      <c r="T9" s="43"/>
      <c r="U9" s="43"/>
      <c r="V9" s="43"/>
      <c r="W9" s="43"/>
      <c r="X9" s="43"/>
      <c r="Y9" s="43"/>
    </row>
    <row r="10" spans="1:25" ht="21.75" customHeight="1">
      <c r="A10" s="87"/>
      <c r="B10" s="40" t="s">
        <v>33</v>
      </c>
      <c r="C10" s="22" t="s">
        <v>35</v>
      </c>
      <c r="D10" s="16">
        <v>63</v>
      </c>
      <c r="E10" s="16">
        <v>53</v>
      </c>
      <c r="F10" s="16">
        <v>42</v>
      </c>
      <c r="G10" s="16">
        <v>39</v>
      </c>
      <c r="H10" s="16">
        <v>39</v>
      </c>
      <c r="I10" s="16">
        <v>36</v>
      </c>
      <c r="J10" s="16">
        <v>35</v>
      </c>
      <c r="K10" s="16">
        <v>34</v>
      </c>
      <c r="L10" s="71"/>
      <c r="M10" s="71"/>
      <c r="N10" s="72">
        <f>SUM(N6:N9)</f>
        <v>450</v>
      </c>
      <c r="O10" s="71"/>
      <c r="P10" s="71"/>
      <c r="Q10" s="73">
        <f>Q6</f>
        <v>430.4572412473694</v>
      </c>
      <c r="R10" s="71"/>
      <c r="S10" s="71"/>
      <c r="T10" s="43"/>
      <c r="U10" s="43"/>
      <c r="V10" s="43"/>
      <c r="W10" s="43"/>
      <c r="X10" s="43"/>
      <c r="Y10" s="43"/>
    </row>
    <row r="11" spans="1:25" ht="15" customHeight="1">
      <c r="A11" s="36"/>
      <c r="B11" s="41"/>
      <c r="C11" s="6"/>
      <c r="D11" s="8"/>
      <c r="E11" s="8"/>
      <c r="F11" s="8"/>
      <c r="G11" s="8"/>
      <c r="H11" s="8"/>
      <c r="I11" s="8"/>
      <c r="J11" s="8"/>
      <c r="K11" s="8"/>
      <c r="L11" s="71"/>
      <c r="M11" s="71"/>
      <c r="N11" s="74"/>
      <c r="O11" s="71"/>
      <c r="P11" s="71"/>
      <c r="Q11" s="71"/>
      <c r="R11" s="71"/>
      <c r="S11" s="71"/>
      <c r="T11" s="43"/>
      <c r="U11" s="43"/>
      <c r="V11" s="63">
        <v>5</v>
      </c>
      <c r="W11" s="46" t="s">
        <v>70</v>
      </c>
      <c r="X11" s="43"/>
      <c r="Y11" s="43"/>
    </row>
    <row r="12" spans="1:25" ht="27" customHeight="1">
      <c r="A12" s="87" t="s">
        <v>36</v>
      </c>
      <c r="B12" s="42" t="s">
        <v>37</v>
      </c>
      <c r="C12" s="23" t="s">
        <v>38</v>
      </c>
      <c r="D12" s="16">
        <v>56</v>
      </c>
      <c r="E12" s="16">
        <v>44</v>
      </c>
      <c r="F12" s="16">
        <v>39</v>
      </c>
      <c r="G12" s="16">
        <v>34</v>
      </c>
      <c r="H12" s="16">
        <v>33</v>
      </c>
      <c r="I12" s="16">
        <v>32.5</v>
      </c>
      <c r="J12" s="16">
        <v>31.5</v>
      </c>
      <c r="K12" s="16">
        <v>31</v>
      </c>
      <c r="L12" s="74">
        <v>0</v>
      </c>
      <c r="M12" s="71">
        <v>1</v>
      </c>
      <c r="N12" s="74">
        <f>L12*M12</f>
        <v>0</v>
      </c>
      <c r="O12" s="75" t="s">
        <v>75</v>
      </c>
      <c r="P12" s="71"/>
      <c r="Q12" s="80">
        <f>L12*M12</f>
        <v>0</v>
      </c>
      <c r="R12" s="71"/>
      <c r="S12" s="71"/>
      <c r="T12" s="43"/>
      <c r="U12" s="43"/>
      <c r="V12" s="43"/>
      <c r="W12" s="43"/>
      <c r="X12" s="43"/>
      <c r="Y12" s="43"/>
    </row>
    <row r="13" spans="1:25" ht="14.25" customHeight="1" thickBot="1">
      <c r="A13" s="87"/>
      <c r="B13" s="39"/>
      <c r="C13" s="9"/>
      <c r="D13" s="10"/>
      <c r="E13" s="10"/>
      <c r="F13" s="10"/>
      <c r="G13" s="10"/>
      <c r="H13" s="10"/>
      <c r="I13" s="10"/>
      <c r="J13" s="10"/>
      <c r="K13" s="10"/>
      <c r="L13" s="76" t="s">
        <v>63</v>
      </c>
      <c r="M13" s="71">
        <v>1</v>
      </c>
      <c r="N13" s="74">
        <v>30</v>
      </c>
      <c r="O13" s="75" t="s">
        <v>64</v>
      </c>
      <c r="P13" s="71"/>
      <c r="Q13" s="77">
        <f>N13/N20</f>
        <v>28.697149416491293</v>
      </c>
      <c r="R13" s="71"/>
      <c r="S13" s="71"/>
      <c r="T13" s="43"/>
      <c r="U13" s="43"/>
      <c r="V13" s="43"/>
      <c r="W13" s="43"/>
      <c r="X13" s="43"/>
      <c r="Y13" s="43"/>
    </row>
    <row r="14" spans="1:25" ht="27.75" customHeight="1">
      <c r="A14" s="87"/>
      <c r="B14" s="42" t="s">
        <v>39</v>
      </c>
      <c r="C14" s="23" t="s">
        <v>38</v>
      </c>
      <c r="D14" s="16">
        <v>61</v>
      </c>
      <c r="E14" s="16">
        <v>49</v>
      </c>
      <c r="F14" s="16">
        <v>44</v>
      </c>
      <c r="G14" s="16">
        <v>39</v>
      </c>
      <c r="H14" s="16">
        <v>38</v>
      </c>
      <c r="I14" s="16">
        <v>37</v>
      </c>
      <c r="J14" s="16">
        <v>37</v>
      </c>
      <c r="K14" s="16">
        <v>36</v>
      </c>
      <c r="L14" s="74">
        <v>110</v>
      </c>
      <c r="M14" s="71">
        <v>1</v>
      </c>
      <c r="N14" s="78">
        <f>L14*M14</f>
        <v>110</v>
      </c>
      <c r="O14" s="71" t="s">
        <v>19</v>
      </c>
      <c r="P14" s="71"/>
      <c r="Q14" s="79">
        <f>L14/N20</f>
        <v>105.2228811938014</v>
      </c>
      <c r="R14" s="80"/>
      <c r="S14" s="80"/>
      <c r="T14" s="44"/>
      <c r="U14" s="43"/>
      <c r="V14" s="43"/>
      <c r="W14" s="43"/>
      <c r="X14" s="43"/>
      <c r="Y14" s="43"/>
    </row>
    <row r="15" spans="1:25" ht="15" customHeight="1" thickBot="1">
      <c r="A15" s="36"/>
      <c r="B15" s="29"/>
      <c r="C15" s="9"/>
      <c r="D15" s="10"/>
      <c r="E15" s="10"/>
      <c r="F15" s="10"/>
      <c r="G15" s="10"/>
      <c r="H15" s="10"/>
      <c r="I15" s="10"/>
      <c r="J15" s="10"/>
      <c r="K15" s="10"/>
      <c r="L15" s="71"/>
      <c r="M15" s="71"/>
      <c r="N15" s="74"/>
      <c r="O15" s="71"/>
      <c r="P15" s="71"/>
      <c r="Q15" s="71"/>
      <c r="R15" s="71"/>
      <c r="S15" s="71"/>
      <c r="T15" s="43"/>
      <c r="U15" s="43"/>
      <c r="V15" s="43"/>
      <c r="W15" s="43"/>
      <c r="X15" s="43"/>
      <c r="Y15" s="43"/>
    </row>
    <row r="16" spans="1:25" ht="28.5" customHeight="1">
      <c r="A16" s="87" t="s">
        <v>40</v>
      </c>
      <c r="B16" s="30" t="s">
        <v>5</v>
      </c>
      <c r="C16" s="24" t="s">
        <v>41</v>
      </c>
      <c r="D16" s="16">
        <v>59</v>
      </c>
      <c r="E16" s="16">
        <v>41</v>
      </c>
      <c r="F16" s="16">
        <v>34</v>
      </c>
      <c r="G16" s="16">
        <v>32</v>
      </c>
      <c r="H16" s="16">
        <v>31</v>
      </c>
      <c r="I16" s="16">
        <v>31</v>
      </c>
      <c r="J16" s="16">
        <v>30</v>
      </c>
      <c r="K16" s="15">
        <v>29</v>
      </c>
      <c r="L16" s="71"/>
      <c r="M16" s="71"/>
      <c r="N16" s="74">
        <f>N10+N12+N13+N14</f>
        <v>590</v>
      </c>
      <c r="O16" s="75" t="s">
        <v>76</v>
      </c>
      <c r="P16" s="71"/>
      <c r="Q16" s="80">
        <f>Q10+Q13+Q14</f>
        <v>564.3772718576621</v>
      </c>
      <c r="R16" s="81" t="str">
        <f>O16</f>
        <v>Total jerseys costs</v>
      </c>
      <c r="S16" s="80"/>
      <c r="T16" s="44"/>
      <c r="U16" s="47">
        <f>U6</f>
        <v>816.75</v>
      </c>
      <c r="V16" s="44" t="str">
        <f>U5</f>
        <v>Total Rev.</v>
      </c>
      <c r="W16" s="43"/>
      <c r="X16" s="43"/>
      <c r="Y16" s="43"/>
    </row>
    <row r="17" spans="1:25" ht="15" customHeight="1">
      <c r="A17" s="87"/>
      <c r="B17" s="29"/>
      <c r="C17" s="11"/>
      <c r="D17" s="8"/>
      <c r="E17" s="8"/>
      <c r="F17" s="8"/>
      <c r="G17" s="8"/>
      <c r="H17" s="8"/>
      <c r="I17" s="8"/>
      <c r="J17" s="8"/>
      <c r="K17" s="7"/>
      <c r="L17" s="43"/>
      <c r="M17" s="43"/>
      <c r="N17" s="43"/>
      <c r="O17" s="43"/>
      <c r="P17" s="43"/>
      <c r="Q17" s="43"/>
      <c r="R17" s="43"/>
      <c r="S17" s="43"/>
      <c r="T17" s="43"/>
      <c r="U17" s="61">
        <f>S6*M6</f>
        <v>74.25</v>
      </c>
      <c r="V17" s="43" t="str">
        <f>S5</f>
        <v>GST</v>
      </c>
      <c r="W17" s="43"/>
      <c r="X17" s="43"/>
      <c r="Y17" s="43"/>
    </row>
    <row r="18" spans="1:25" ht="38.25" customHeight="1">
      <c r="A18" s="87"/>
      <c r="B18" s="30" t="s">
        <v>6</v>
      </c>
      <c r="C18" s="24" t="s">
        <v>41</v>
      </c>
      <c r="D18" s="16">
        <v>91</v>
      </c>
      <c r="E18" s="16">
        <v>71</v>
      </c>
      <c r="F18" s="16">
        <v>61</v>
      </c>
      <c r="G18" s="16">
        <v>51</v>
      </c>
      <c r="H18" s="16">
        <v>46</v>
      </c>
      <c r="I18" s="16">
        <v>41</v>
      </c>
      <c r="J18" s="16">
        <v>40</v>
      </c>
      <c r="K18" s="16">
        <v>40</v>
      </c>
      <c r="L18" s="43"/>
      <c r="M18" s="43"/>
      <c r="N18" s="43"/>
      <c r="O18" s="43"/>
      <c r="P18" s="43"/>
      <c r="Q18" s="43" t="s">
        <v>18</v>
      </c>
      <c r="R18" s="43"/>
      <c r="S18" s="43"/>
      <c r="T18" s="43"/>
      <c r="U18" s="47">
        <f>U16-U17</f>
        <v>742.5</v>
      </c>
      <c r="V18" s="64" t="s">
        <v>74</v>
      </c>
      <c r="W18" s="43"/>
      <c r="X18" s="43"/>
      <c r="Y18" s="43"/>
    </row>
    <row r="19" spans="1:25" ht="15" customHeight="1">
      <c r="A19" s="36"/>
      <c r="B19" s="29"/>
      <c r="C19" s="6"/>
      <c r="D19" s="8"/>
      <c r="E19" s="8"/>
      <c r="F19" s="8"/>
      <c r="G19" s="8"/>
      <c r="H19" s="8"/>
      <c r="I19" s="8"/>
      <c r="J19" s="8"/>
      <c r="K19" s="8"/>
      <c r="L19" s="43"/>
      <c r="M19" s="43"/>
      <c r="N19" s="43"/>
      <c r="O19" s="43"/>
      <c r="P19" s="46"/>
      <c r="Q19" s="43"/>
      <c r="R19" s="43"/>
      <c r="S19" s="43"/>
      <c r="T19" s="43"/>
      <c r="U19" s="62">
        <f>M6*V11</f>
        <v>75</v>
      </c>
      <c r="V19" s="51" t="s">
        <v>71</v>
      </c>
      <c r="W19" s="43"/>
      <c r="X19" s="43"/>
      <c r="Y19" s="43"/>
    </row>
    <row r="20" spans="1:25" ht="27" customHeight="1">
      <c r="A20" s="88" t="s">
        <v>42</v>
      </c>
      <c r="B20" s="42" t="s">
        <v>43</v>
      </c>
      <c r="C20" s="22" t="s">
        <v>44</v>
      </c>
      <c r="D20" s="17">
        <v>170</v>
      </c>
      <c r="E20" s="17">
        <v>150</v>
      </c>
      <c r="F20" s="17">
        <v>140</v>
      </c>
      <c r="G20" s="17">
        <v>130</v>
      </c>
      <c r="H20" s="17">
        <v>120</v>
      </c>
      <c r="I20" s="17">
        <v>110</v>
      </c>
      <c r="J20" s="17">
        <v>110</v>
      </c>
      <c r="K20" s="17">
        <v>110</v>
      </c>
      <c r="L20" s="43"/>
      <c r="M20" s="43"/>
      <c r="N20" s="45">
        <v>1.0454</v>
      </c>
      <c r="O20" s="46" t="s">
        <v>72</v>
      </c>
      <c r="P20" s="43"/>
      <c r="Q20" s="43"/>
      <c r="R20" s="43"/>
      <c r="S20" s="43"/>
      <c r="T20" s="43"/>
      <c r="U20" s="62">
        <f>U18-U19</f>
        <v>667.5</v>
      </c>
      <c r="V20" s="64" t="str">
        <f>V18</f>
        <v>Total Rev. less GST</v>
      </c>
      <c r="W20" s="43"/>
      <c r="X20" s="43"/>
      <c r="Y20" s="43"/>
    </row>
    <row r="21" spans="1:25" ht="15.75" customHeight="1">
      <c r="A21" s="88"/>
      <c r="B21" s="31"/>
      <c r="C21" s="6"/>
      <c r="D21" s="8"/>
      <c r="E21" s="8"/>
      <c r="F21" s="8"/>
      <c r="G21" s="8"/>
      <c r="H21" s="8"/>
      <c r="I21" s="8"/>
      <c r="J21" s="8"/>
      <c r="K21" s="8"/>
      <c r="L21" s="43"/>
      <c r="M21" s="43"/>
      <c r="N21" s="43"/>
      <c r="O21" s="43"/>
      <c r="P21" s="43"/>
      <c r="Q21" s="43"/>
      <c r="R21" s="43"/>
      <c r="S21" s="43"/>
      <c r="T21" s="43"/>
      <c r="U21" s="62">
        <f>Q16</f>
        <v>564.3772718576621</v>
      </c>
      <c r="V21" s="82" t="str">
        <f>R16</f>
        <v>Total jerseys costs</v>
      </c>
      <c r="W21" s="43"/>
      <c r="X21" s="43"/>
      <c r="Y21" s="43"/>
    </row>
    <row r="22" spans="1:25" ht="27.75" customHeight="1">
      <c r="A22" s="88"/>
      <c r="B22" s="32" t="s">
        <v>7</v>
      </c>
      <c r="C22" s="22" t="s">
        <v>45</v>
      </c>
      <c r="D22" s="17">
        <v>101</v>
      </c>
      <c r="E22" s="17">
        <v>91</v>
      </c>
      <c r="F22" s="17">
        <v>56</v>
      </c>
      <c r="G22" s="17">
        <v>51</v>
      </c>
      <c r="H22" s="17">
        <v>51</v>
      </c>
      <c r="I22" s="17">
        <v>46</v>
      </c>
      <c r="J22" s="17">
        <v>44</v>
      </c>
      <c r="K22" s="17">
        <v>41.2</v>
      </c>
      <c r="L22" s="43"/>
      <c r="M22" s="43"/>
      <c r="N22" s="43"/>
      <c r="O22" s="43"/>
      <c r="P22" s="43"/>
      <c r="Q22" s="43"/>
      <c r="R22" s="43"/>
      <c r="S22" s="43"/>
      <c r="T22" s="43"/>
      <c r="U22" s="83">
        <f>U20-U21</f>
        <v>103.1227281423379</v>
      </c>
      <c r="V22" s="54" t="s">
        <v>77</v>
      </c>
      <c r="W22" s="55"/>
      <c r="X22" s="43"/>
      <c r="Y22" s="43"/>
    </row>
    <row r="23" spans="1:25" ht="15" customHeight="1">
      <c r="A23" s="36"/>
      <c r="B23" s="31"/>
      <c r="C23" s="6"/>
      <c r="D23" s="8"/>
      <c r="E23" s="8"/>
      <c r="F23" s="8"/>
      <c r="G23" s="8"/>
      <c r="H23" s="8"/>
      <c r="I23" s="8"/>
      <c r="J23" s="8"/>
      <c r="K23" s="8"/>
      <c r="L23" s="43"/>
      <c r="M23" s="43"/>
      <c r="N23" s="43"/>
      <c r="O23" s="43"/>
      <c r="P23" s="43"/>
      <c r="Q23" s="43"/>
      <c r="R23" s="43"/>
      <c r="S23" s="43"/>
      <c r="T23" s="43"/>
      <c r="U23" s="84">
        <f>U22/U18</f>
        <v>0.13888582914792985</v>
      </c>
      <c r="V23" s="56" t="s">
        <v>78</v>
      </c>
      <c r="W23" s="55"/>
      <c r="X23" s="43"/>
      <c r="Y23" s="43"/>
    </row>
    <row r="24" spans="1:11" ht="29.25" customHeight="1">
      <c r="A24" s="88" t="s">
        <v>46</v>
      </c>
      <c r="B24" s="42" t="s">
        <v>8</v>
      </c>
      <c r="C24" s="22" t="s">
        <v>47</v>
      </c>
      <c r="D24" s="17">
        <v>46</v>
      </c>
      <c r="E24" s="17">
        <v>31</v>
      </c>
      <c r="F24" s="17">
        <v>26</v>
      </c>
      <c r="G24" s="17">
        <v>26</v>
      </c>
      <c r="H24" s="17">
        <v>24.5</v>
      </c>
      <c r="I24" s="17">
        <v>23</v>
      </c>
      <c r="J24" s="17">
        <v>22</v>
      </c>
      <c r="K24" s="17">
        <v>20.5</v>
      </c>
    </row>
    <row r="25" spans="1:11" ht="15.75" customHeight="1">
      <c r="A25" s="88"/>
      <c r="B25" s="33"/>
      <c r="C25" s="6"/>
      <c r="D25" s="8"/>
      <c r="E25" s="8"/>
      <c r="F25" s="8"/>
      <c r="G25" s="8"/>
      <c r="H25" s="8"/>
      <c r="I25" s="8"/>
      <c r="J25" s="8"/>
      <c r="K25" s="8"/>
    </row>
    <row r="26" spans="1:11" ht="27" customHeight="1">
      <c r="A26" s="88"/>
      <c r="B26" s="42" t="s">
        <v>10</v>
      </c>
      <c r="C26" s="22" t="s">
        <v>44</v>
      </c>
      <c r="D26" s="17">
        <v>52</v>
      </c>
      <c r="E26" s="17">
        <v>39</v>
      </c>
      <c r="F26" s="17">
        <v>35</v>
      </c>
      <c r="G26" s="17">
        <v>31.5</v>
      </c>
      <c r="H26" s="17">
        <v>29.6</v>
      </c>
      <c r="I26" s="17">
        <v>28.8</v>
      </c>
      <c r="J26" s="17">
        <v>28</v>
      </c>
      <c r="K26" s="17">
        <v>27</v>
      </c>
    </row>
    <row r="27" spans="1:11" ht="15.75" customHeight="1">
      <c r="A27" s="88"/>
      <c r="B27" s="33"/>
      <c r="C27" s="6"/>
      <c r="D27" s="8"/>
      <c r="E27" s="8"/>
      <c r="F27" s="8"/>
      <c r="G27" s="8"/>
      <c r="H27" s="8"/>
      <c r="I27" s="8"/>
      <c r="J27" s="8"/>
      <c r="K27" s="8"/>
    </row>
    <row r="28" spans="1:11" ht="30.75" customHeight="1">
      <c r="A28" s="88"/>
      <c r="B28" s="42" t="s">
        <v>12</v>
      </c>
      <c r="C28" s="22" t="s">
        <v>44</v>
      </c>
      <c r="D28" s="17">
        <v>44</v>
      </c>
      <c r="E28" s="17">
        <v>31</v>
      </c>
      <c r="F28" s="17">
        <v>26</v>
      </c>
      <c r="G28" s="17">
        <v>26</v>
      </c>
      <c r="H28" s="17">
        <v>24.5</v>
      </c>
      <c r="I28" s="17">
        <v>23</v>
      </c>
      <c r="J28" s="17">
        <v>22</v>
      </c>
      <c r="K28" s="17">
        <v>20.5</v>
      </c>
    </row>
    <row r="29" spans="1:11" ht="15" customHeight="1">
      <c r="A29" s="36"/>
      <c r="B29" s="29"/>
      <c r="C29" s="6"/>
      <c r="D29" s="8"/>
      <c r="E29" s="8"/>
      <c r="F29" s="8"/>
      <c r="G29" s="8"/>
      <c r="H29" s="8"/>
      <c r="I29" s="8"/>
      <c r="J29" s="8"/>
      <c r="K29" s="8"/>
    </row>
    <row r="30" spans="1:11" s="14" customFormat="1" ht="24.75" customHeight="1">
      <c r="A30" s="88" t="s">
        <v>48</v>
      </c>
      <c r="B30" s="34" t="s">
        <v>9</v>
      </c>
      <c r="C30" s="25" t="s">
        <v>49</v>
      </c>
      <c r="D30" s="16">
        <v>42</v>
      </c>
      <c r="E30" s="16">
        <v>29</v>
      </c>
      <c r="F30" s="16">
        <v>24</v>
      </c>
      <c r="G30" s="16">
        <v>22.5</v>
      </c>
      <c r="H30" s="16">
        <v>22.5</v>
      </c>
      <c r="I30" s="16">
        <v>22.5</v>
      </c>
      <c r="J30" s="16">
        <v>22.5</v>
      </c>
      <c r="K30" s="16">
        <v>22.4</v>
      </c>
    </row>
    <row r="31" spans="1:11" ht="17.25" customHeight="1">
      <c r="A31" s="88"/>
      <c r="B31" s="33"/>
      <c r="C31" s="6"/>
      <c r="D31" s="8"/>
      <c r="E31" s="8"/>
      <c r="F31" s="8"/>
      <c r="G31" s="8"/>
      <c r="H31" s="8"/>
      <c r="I31" s="8"/>
      <c r="J31" s="8"/>
      <c r="K31" s="8"/>
    </row>
    <row r="32" spans="1:11" ht="23.25" customHeight="1">
      <c r="A32" s="88"/>
      <c r="B32" s="32" t="s">
        <v>11</v>
      </c>
      <c r="C32" s="25" t="s">
        <v>49</v>
      </c>
      <c r="D32" s="17">
        <v>45</v>
      </c>
      <c r="E32" s="17">
        <v>32</v>
      </c>
      <c r="F32" s="17">
        <v>27</v>
      </c>
      <c r="G32" s="17">
        <v>26.5</v>
      </c>
      <c r="H32" s="17">
        <v>26</v>
      </c>
      <c r="I32" s="17">
        <v>25.8</v>
      </c>
      <c r="J32" s="17">
        <v>25.8</v>
      </c>
      <c r="K32" s="17">
        <v>25.5</v>
      </c>
    </row>
    <row r="33" spans="1:11" ht="15" customHeight="1">
      <c r="A33" s="88"/>
      <c r="B33" s="29"/>
      <c r="C33" s="6"/>
      <c r="D33" s="8"/>
      <c r="E33" s="8"/>
      <c r="F33" s="8"/>
      <c r="G33" s="8"/>
      <c r="H33" s="8"/>
      <c r="I33" s="8"/>
      <c r="J33" s="8"/>
      <c r="K33" s="8"/>
    </row>
    <row r="34" spans="1:11" ht="29.25" customHeight="1">
      <c r="A34" s="88"/>
      <c r="B34" s="32" t="s">
        <v>13</v>
      </c>
      <c r="C34" s="25" t="s">
        <v>49</v>
      </c>
      <c r="D34" s="17">
        <v>44</v>
      </c>
      <c r="E34" s="17">
        <v>30</v>
      </c>
      <c r="F34" s="17">
        <v>24</v>
      </c>
      <c r="G34" s="17">
        <v>22.5</v>
      </c>
      <c r="H34" s="17">
        <v>22</v>
      </c>
      <c r="I34" s="17">
        <v>21.8</v>
      </c>
      <c r="J34" s="17">
        <v>21.8</v>
      </c>
      <c r="K34" s="17">
        <v>20.5</v>
      </c>
    </row>
    <row r="35" spans="1:11" ht="15" customHeight="1">
      <c r="A35" s="36"/>
      <c r="B35" s="33"/>
      <c r="C35" s="6"/>
      <c r="D35" s="8"/>
      <c r="E35" s="8"/>
      <c r="F35" s="8"/>
      <c r="G35" s="8"/>
      <c r="H35" s="8"/>
      <c r="I35" s="8"/>
      <c r="J35" s="8"/>
      <c r="K35" s="8"/>
    </row>
    <row r="36" spans="1:11" ht="29.25" customHeight="1">
      <c r="A36" s="88" t="s">
        <v>50</v>
      </c>
      <c r="B36" s="35" t="s">
        <v>51</v>
      </c>
      <c r="C36" s="22" t="s">
        <v>52</v>
      </c>
      <c r="D36" s="17">
        <v>79</v>
      </c>
      <c r="E36" s="17">
        <v>69</v>
      </c>
      <c r="F36" s="17">
        <v>61</v>
      </c>
      <c r="G36" s="17">
        <v>54</v>
      </c>
      <c r="H36" s="17">
        <v>49</v>
      </c>
      <c r="I36" s="17">
        <v>49</v>
      </c>
      <c r="J36" s="17">
        <v>45</v>
      </c>
      <c r="K36" s="17">
        <v>41</v>
      </c>
    </row>
    <row r="37" spans="1:11" ht="15" customHeight="1">
      <c r="A37" s="88"/>
      <c r="B37" s="28" t="s">
        <v>14</v>
      </c>
      <c r="C37" s="6"/>
      <c r="D37" s="8"/>
      <c r="E37" s="8"/>
      <c r="F37" s="8"/>
      <c r="G37" s="8"/>
      <c r="H37" s="8"/>
      <c r="I37" s="8"/>
      <c r="J37" s="8"/>
      <c r="K37" s="8"/>
    </row>
    <row r="38" spans="1:11" ht="28.5" customHeight="1">
      <c r="A38" s="88"/>
      <c r="B38" s="35" t="s">
        <v>53</v>
      </c>
      <c r="C38" s="22" t="s">
        <v>52</v>
      </c>
      <c r="D38" s="17">
        <v>74</v>
      </c>
      <c r="E38" s="17">
        <v>64</v>
      </c>
      <c r="F38" s="17">
        <v>57</v>
      </c>
      <c r="G38" s="17">
        <v>52</v>
      </c>
      <c r="H38" s="17">
        <v>47</v>
      </c>
      <c r="I38" s="17">
        <v>42</v>
      </c>
      <c r="J38" s="17">
        <v>39</v>
      </c>
      <c r="K38" s="17">
        <v>37</v>
      </c>
    </row>
    <row r="39" spans="1:11" ht="15" customHeight="1">
      <c r="A39" s="36"/>
      <c r="B39" s="28" t="s">
        <v>14</v>
      </c>
      <c r="C39" s="6"/>
      <c r="D39" s="8"/>
      <c r="E39" s="8"/>
      <c r="F39" s="8"/>
      <c r="G39" s="8"/>
      <c r="H39" s="8"/>
      <c r="I39" s="8"/>
      <c r="J39" s="8"/>
      <c r="K39" s="8"/>
    </row>
    <row r="40" spans="1:11" ht="27.75" customHeight="1">
      <c r="A40" s="88" t="s">
        <v>54</v>
      </c>
      <c r="B40" s="27" t="s">
        <v>15</v>
      </c>
      <c r="C40" s="22" t="s">
        <v>55</v>
      </c>
      <c r="D40" s="26">
        <v>63</v>
      </c>
      <c r="E40" s="26">
        <v>48</v>
      </c>
      <c r="F40" s="26">
        <v>43</v>
      </c>
      <c r="G40" s="26">
        <v>41</v>
      </c>
      <c r="H40" s="26">
        <v>39</v>
      </c>
      <c r="I40" s="26">
        <v>38</v>
      </c>
      <c r="J40" s="26">
        <v>38</v>
      </c>
      <c r="K40" s="26">
        <v>37</v>
      </c>
    </row>
    <row r="41" spans="1:11" ht="15" customHeight="1">
      <c r="A41" s="88"/>
      <c r="B41" s="28"/>
      <c r="C41" s="6"/>
      <c r="D41" s="8"/>
      <c r="E41" s="8"/>
      <c r="F41" s="8"/>
      <c r="G41" s="8"/>
      <c r="H41" s="8"/>
      <c r="I41" s="8"/>
      <c r="J41" s="8"/>
      <c r="K41" s="8"/>
    </row>
    <row r="42" spans="1:11" ht="26.25" customHeight="1">
      <c r="A42" s="88"/>
      <c r="B42" s="27" t="s">
        <v>56</v>
      </c>
      <c r="C42" s="12" t="s">
        <v>57</v>
      </c>
      <c r="D42" s="26">
        <v>63</v>
      </c>
      <c r="E42" s="26">
        <v>58</v>
      </c>
      <c r="F42" s="26">
        <v>50</v>
      </c>
      <c r="G42" s="26">
        <v>42</v>
      </c>
      <c r="H42" s="26">
        <v>40</v>
      </c>
      <c r="I42" s="26">
        <v>40</v>
      </c>
      <c r="J42" s="26">
        <v>39</v>
      </c>
      <c r="K42" s="26">
        <v>38</v>
      </c>
    </row>
    <row r="43" spans="1:11" ht="15" customHeight="1">
      <c r="A43" s="36"/>
      <c r="B43" s="28"/>
      <c r="C43" s="6"/>
      <c r="D43" s="8"/>
      <c r="E43" s="8"/>
      <c r="F43" s="8"/>
      <c r="G43" s="8"/>
      <c r="H43" s="8"/>
      <c r="I43" s="8"/>
      <c r="J43" s="8"/>
      <c r="K43" s="8"/>
    </row>
    <row r="44" spans="1:11" ht="30" customHeight="1">
      <c r="A44" s="88" t="s">
        <v>58</v>
      </c>
      <c r="B44" s="27" t="s">
        <v>16</v>
      </c>
      <c r="C44" s="12" t="s">
        <v>57</v>
      </c>
      <c r="D44" s="26">
        <v>123</v>
      </c>
      <c r="E44" s="26">
        <v>89</v>
      </c>
      <c r="F44" s="26">
        <v>79</v>
      </c>
      <c r="G44" s="26">
        <v>77</v>
      </c>
      <c r="H44" s="26">
        <v>75</v>
      </c>
      <c r="I44" s="26">
        <v>73</v>
      </c>
      <c r="J44" s="26">
        <v>71</v>
      </c>
      <c r="K44" s="26">
        <v>68</v>
      </c>
    </row>
    <row r="45" spans="1:11" ht="15" customHeight="1">
      <c r="A45" s="88"/>
      <c r="B45" s="28"/>
      <c r="C45" s="6"/>
      <c r="D45" s="8"/>
      <c r="E45" s="8"/>
      <c r="F45" s="8"/>
      <c r="G45" s="8"/>
      <c r="H45" s="8"/>
      <c r="I45" s="8"/>
      <c r="J45" s="8"/>
      <c r="K45" s="8"/>
    </row>
    <row r="46" spans="1:11" ht="31.5" customHeight="1">
      <c r="A46" s="88"/>
      <c r="B46" s="27" t="s">
        <v>17</v>
      </c>
      <c r="C46" s="12" t="s">
        <v>57</v>
      </c>
      <c r="D46" s="26">
        <v>133</v>
      </c>
      <c r="E46" s="26">
        <v>94</v>
      </c>
      <c r="F46" s="26">
        <v>84</v>
      </c>
      <c r="G46" s="26">
        <v>82</v>
      </c>
      <c r="H46" s="26">
        <v>80</v>
      </c>
      <c r="I46" s="26">
        <v>78</v>
      </c>
      <c r="J46" s="26">
        <v>76</v>
      </c>
      <c r="K46" s="26">
        <v>73</v>
      </c>
    </row>
  </sheetData>
  <sheetProtection/>
  <mergeCells count="14">
    <mergeCell ref="C1:K1"/>
    <mergeCell ref="B2:B3"/>
    <mergeCell ref="C2:C3"/>
    <mergeCell ref="F2:K2"/>
    <mergeCell ref="A2:A3"/>
    <mergeCell ref="A4:A10"/>
    <mergeCell ref="A12:A14"/>
    <mergeCell ref="A16:A18"/>
    <mergeCell ref="A40:A42"/>
    <mergeCell ref="A44:A46"/>
    <mergeCell ref="A20:A22"/>
    <mergeCell ref="A24:A28"/>
    <mergeCell ref="A30:A34"/>
    <mergeCell ref="A36:A3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R3" sqref="R3"/>
    </sheetView>
  </sheetViews>
  <sheetFormatPr defaultColWidth="9.00390625" defaultRowHeight="64.5" customHeight="1"/>
  <cols>
    <col min="1" max="1" width="7.875" style="2" customWidth="1"/>
    <col min="2" max="2" width="21.375" style="13" customWidth="1"/>
    <col min="3" max="3" width="23.125" style="1" customWidth="1"/>
    <col min="4" max="4" width="9.875" style="2" customWidth="1"/>
    <col min="5" max="5" width="8.50390625" style="2" customWidth="1"/>
    <col min="6" max="6" width="7.875" style="2" customWidth="1"/>
    <col min="7" max="7" width="8.00390625" style="2" customWidth="1"/>
    <col min="8" max="9" width="7.875" style="2" customWidth="1"/>
    <col min="10" max="10" width="8.375" style="2" customWidth="1"/>
    <col min="11" max="11" width="7.75390625" style="2" customWidth="1"/>
    <col min="12" max="12" width="8.00390625" style="2" customWidth="1"/>
    <col min="13" max="13" width="3.625" style="2" customWidth="1"/>
    <col min="14" max="14" width="7.875" style="2" customWidth="1"/>
    <col min="15" max="15" width="5.625" style="2" customWidth="1"/>
    <col min="16" max="16" width="7.25390625" style="2" customWidth="1"/>
    <col min="17" max="17" width="8.375" style="2" customWidth="1"/>
    <col min="18" max="19" width="7.50390625" style="2" customWidth="1"/>
    <col min="20" max="20" width="8.25390625" style="2" customWidth="1"/>
    <col min="21" max="21" width="10.625" style="2" customWidth="1"/>
    <col min="22" max="23" width="9.00390625" style="2" customWidth="1"/>
    <col min="24" max="24" width="15.625" style="2" customWidth="1"/>
    <col min="25" max="16384" width="9.00390625" style="2" customWidth="1"/>
  </cols>
  <sheetData>
    <row r="1" spans="2:17" ht="18.75" thickBot="1">
      <c r="B1" s="3"/>
      <c r="C1" s="89"/>
      <c r="D1" s="89"/>
      <c r="E1" s="89"/>
      <c r="F1" s="89"/>
      <c r="G1" s="89"/>
      <c r="H1" s="89"/>
      <c r="I1" s="89"/>
      <c r="J1" s="89"/>
      <c r="K1" s="89"/>
      <c r="L1" s="4"/>
      <c r="M1" s="4"/>
      <c r="N1" s="4"/>
      <c r="O1" s="4"/>
      <c r="P1" s="4"/>
      <c r="Q1" s="4"/>
    </row>
    <row r="2" spans="1:18" ht="17.25" customHeight="1" thickTop="1">
      <c r="A2" s="96" t="s">
        <v>22</v>
      </c>
      <c r="B2" s="90" t="s">
        <v>23</v>
      </c>
      <c r="C2" s="92" t="s">
        <v>24</v>
      </c>
      <c r="D2" s="5"/>
      <c r="E2" s="5"/>
      <c r="F2" s="94" t="s">
        <v>25</v>
      </c>
      <c r="G2" s="95"/>
      <c r="H2" s="95"/>
      <c r="I2" s="95"/>
      <c r="J2" s="95"/>
      <c r="K2" s="95"/>
      <c r="O2" s="57"/>
      <c r="P2" s="57"/>
      <c r="Q2" s="58" t="s">
        <v>69</v>
      </c>
      <c r="R2" s="59">
        <f>' 15 short sleeve order'!R2</f>
        <v>0.65</v>
      </c>
    </row>
    <row r="3" spans="1:11" ht="15.75" customHeight="1" thickBot="1">
      <c r="A3" s="97"/>
      <c r="B3" s="91"/>
      <c r="C3" s="93"/>
      <c r="D3" s="18" t="s">
        <v>26</v>
      </c>
      <c r="E3" s="18" t="s">
        <v>27</v>
      </c>
      <c r="F3" s="18" t="s">
        <v>28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</row>
    <row r="4" spans="1:12" ht="27" customHeight="1" thickTop="1">
      <c r="A4" s="98" t="s">
        <v>29</v>
      </c>
      <c r="B4" s="38" t="s">
        <v>30</v>
      </c>
      <c r="C4" s="19" t="s">
        <v>31</v>
      </c>
      <c r="D4" s="20">
        <v>54</v>
      </c>
      <c r="E4" s="20">
        <v>39</v>
      </c>
      <c r="F4" s="21">
        <v>28</v>
      </c>
      <c r="G4" s="21">
        <v>27</v>
      </c>
      <c r="H4" s="21">
        <v>27</v>
      </c>
      <c r="I4" s="21">
        <v>25.5</v>
      </c>
      <c r="J4" s="21">
        <v>25.5</v>
      </c>
      <c r="K4" s="21">
        <v>25.5</v>
      </c>
      <c r="L4" s="37" t="s">
        <v>79</v>
      </c>
    </row>
    <row r="5" spans="1:25" ht="12.75" customHeight="1">
      <c r="A5" s="87"/>
      <c r="B5" s="39"/>
      <c r="C5" s="6"/>
      <c r="D5" s="7"/>
      <c r="E5" s="7"/>
      <c r="F5" s="7"/>
      <c r="G5" s="7"/>
      <c r="H5" s="7"/>
      <c r="I5" s="7"/>
      <c r="J5" s="7"/>
      <c r="K5" s="7"/>
      <c r="L5" s="52" t="s">
        <v>67</v>
      </c>
      <c r="M5" s="52" t="s">
        <v>66</v>
      </c>
      <c r="N5" s="52" t="s">
        <v>65</v>
      </c>
      <c r="O5" s="52"/>
      <c r="P5" s="52" t="s">
        <v>68</v>
      </c>
      <c r="Q5" s="52"/>
      <c r="R5" s="52" t="s">
        <v>61</v>
      </c>
      <c r="S5" s="52" t="s">
        <v>59</v>
      </c>
      <c r="T5" s="52" t="s">
        <v>60</v>
      </c>
      <c r="U5" s="53" t="s">
        <v>62</v>
      </c>
      <c r="V5" s="43"/>
      <c r="W5" s="43"/>
      <c r="X5" s="43"/>
      <c r="Y5" s="43"/>
    </row>
    <row r="6" spans="1:25" ht="28.5" customHeight="1">
      <c r="A6" s="87"/>
      <c r="B6" s="38" t="s">
        <v>32</v>
      </c>
      <c r="C6" s="19" t="s">
        <v>31</v>
      </c>
      <c r="D6" s="20">
        <v>56</v>
      </c>
      <c r="E6" s="20">
        <v>41</v>
      </c>
      <c r="F6" s="60">
        <v>30</v>
      </c>
      <c r="G6" s="21">
        <v>29</v>
      </c>
      <c r="H6" s="21">
        <v>29</v>
      </c>
      <c r="I6" s="21">
        <v>27</v>
      </c>
      <c r="J6" s="21">
        <v>26.5</v>
      </c>
      <c r="K6" s="21">
        <v>26</v>
      </c>
      <c r="L6" s="66">
        <f>F6</f>
        <v>30</v>
      </c>
      <c r="M6" s="67">
        <v>15</v>
      </c>
      <c r="N6" s="66">
        <f>L6*M6</f>
        <v>450</v>
      </c>
      <c r="O6" s="68" t="s">
        <v>20</v>
      </c>
      <c r="P6" s="69">
        <f>L6/$N$20</f>
        <v>28.697149416491293</v>
      </c>
      <c r="Q6" s="47">
        <f>M6*P6</f>
        <v>430.4572412473694</v>
      </c>
      <c r="R6" s="65">
        <f>F6*(1+$R$2)</f>
        <v>49.5</v>
      </c>
      <c r="S6" s="47">
        <f>R6/10</f>
        <v>4.95</v>
      </c>
      <c r="T6" s="47">
        <f>R6+S6</f>
        <v>54.45</v>
      </c>
      <c r="U6" s="47">
        <f>M6*T6</f>
        <v>816.75</v>
      </c>
      <c r="V6" s="44"/>
      <c r="W6" s="43"/>
      <c r="X6" s="43"/>
      <c r="Y6" s="43"/>
    </row>
    <row r="7" spans="1:25" ht="12.75" customHeight="1">
      <c r="A7" s="87"/>
      <c r="B7" s="39"/>
      <c r="C7" s="6"/>
      <c r="D7" s="7"/>
      <c r="E7" s="7"/>
      <c r="F7" s="7"/>
      <c r="G7" s="7"/>
      <c r="H7" s="7"/>
      <c r="I7" s="7"/>
      <c r="J7" s="7"/>
      <c r="K7" s="7"/>
      <c r="L7" s="67"/>
      <c r="M7" s="67"/>
      <c r="N7" s="66" t="s">
        <v>18</v>
      </c>
      <c r="O7" s="67"/>
      <c r="P7" s="67"/>
      <c r="Q7" s="43"/>
      <c r="R7" s="50">
        <f>(R6-P6)/P6</f>
        <v>0.7249100000000002</v>
      </c>
      <c r="S7" s="48"/>
      <c r="T7" s="48"/>
      <c r="U7" s="43"/>
      <c r="V7" s="43"/>
      <c r="W7" s="43"/>
      <c r="X7" s="43"/>
      <c r="Y7" s="43"/>
    </row>
    <row r="8" spans="1:25" ht="30" customHeight="1">
      <c r="A8" s="87"/>
      <c r="B8" s="40" t="s">
        <v>33</v>
      </c>
      <c r="C8" s="22" t="s">
        <v>34</v>
      </c>
      <c r="D8" s="16">
        <v>61</v>
      </c>
      <c r="E8" s="16">
        <v>51</v>
      </c>
      <c r="F8" s="15">
        <v>39</v>
      </c>
      <c r="G8" s="15">
        <v>36</v>
      </c>
      <c r="H8" s="15">
        <v>36</v>
      </c>
      <c r="I8" s="15">
        <v>33</v>
      </c>
      <c r="J8" s="15">
        <v>32</v>
      </c>
      <c r="K8" s="15">
        <v>31</v>
      </c>
      <c r="L8" s="70">
        <f>F8</f>
        <v>39</v>
      </c>
      <c r="M8" s="85">
        <v>10</v>
      </c>
      <c r="N8" s="66">
        <f>L8*M8</f>
        <v>390</v>
      </c>
      <c r="O8" s="68" t="s">
        <v>21</v>
      </c>
      <c r="P8" s="69">
        <f>L8/$N$20</f>
        <v>37.30629424143868</v>
      </c>
      <c r="Q8" s="47">
        <f>M8*P8</f>
        <v>373.0629424143868</v>
      </c>
      <c r="R8" s="65">
        <f>F8*(1+$R$2)</f>
        <v>64.35</v>
      </c>
      <c r="S8" s="47">
        <f>R8/10</f>
        <v>6.435</v>
      </c>
      <c r="T8" s="47">
        <f>R8+S8</f>
        <v>70.785</v>
      </c>
      <c r="U8" s="47">
        <f>M8*T8</f>
        <v>707.8499999999999</v>
      </c>
      <c r="V8" s="43"/>
      <c r="W8" s="43"/>
      <c r="X8" s="43"/>
      <c r="Y8" s="43"/>
    </row>
    <row r="9" spans="1:25" ht="14.25" customHeight="1">
      <c r="A9" s="87"/>
      <c r="B9" s="41"/>
      <c r="C9" s="6"/>
      <c r="D9" s="8"/>
      <c r="E9" s="8"/>
      <c r="F9" s="7"/>
      <c r="G9" s="7"/>
      <c r="H9" s="7"/>
      <c r="I9" s="7"/>
      <c r="J9" s="7"/>
      <c r="K9" s="7"/>
      <c r="L9" s="67"/>
      <c r="M9" s="67">
        <f>SUM(M6:M8)</f>
        <v>25</v>
      </c>
      <c r="N9" s="66"/>
      <c r="O9" s="67"/>
      <c r="P9" s="67"/>
      <c r="Q9" s="43"/>
      <c r="R9" s="50">
        <f>(R8-P8)/P8</f>
        <v>0.72491</v>
      </c>
      <c r="S9" s="43"/>
      <c r="T9" s="43"/>
      <c r="U9" s="43"/>
      <c r="V9" s="43"/>
      <c r="W9" s="43"/>
      <c r="X9" s="43"/>
      <c r="Y9" s="43"/>
    </row>
    <row r="10" spans="1:25" ht="21.75" customHeight="1">
      <c r="A10" s="87"/>
      <c r="B10" s="40" t="s">
        <v>33</v>
      </c>
      <c r="C10" s="22" t="s">
        <v>35</v>
      </c>
      <c r="D10" s="16">
        <v>63</v>
      </c>
      <c r="E10" s="16">
        <v>53</v>
      </c>
      <c r="F10" s="16">
        <v>42</v>
      </c>
      <c r="G10" s="16">
        <v>39</v>
      </c>
      <c r="H10" s="16">
        <v>39</v>
      </c>
      <c r="I10" s="16">
        <v>36</v>
      </c>
      <c r="J10" s="16">
        <v>35</v>
      </c>
      <c r="K10" s="16">
        <v>34</v>
      </c>
      <c r="L10" s="71"/>
      <c r="M10" s="71"/>
      <c r="N10" s="86">
        <f>SUM(N6:N9)</f>
        <v>840</v>
      </c>
      <c r="O10" s="71"/>
      <c r="P10" s="71"/>
      <c r="Q10" s="73">
        <f>SUM(Q6:Q9)</f>
        <v>803.5201836617562</v>
      </c>
      <c r="R10" s="71"/>
      <c r="S10" s="71"/>
      <c r="T10" s="43"/>
      <c r="U10" s="43"/>
      <c r="V10" s="43"/>
      <c r="W10" s="43"/>
      <c r="X10" s="43"/>
      <c r="Y10" s="43"/>
    </row>
    <row r="11" spans="1:25" ht="15" customHeight="1">
      <c r="A11" s="36"/>
      <c r="B11" s="41"/>
      <c r="C11" s="6"/>
      <c r="D11" s="8"/>
      <c r="E11" s="8"/>
      <c r="F11" s="8"/>
      <c r="G11" s="8"/>
      <c r="H11" s="8"/>
      <c r="I11" s="8"/>
      <c r="J11" s="8"/>
      <c r="K11" s="8"/>
      <c r="L11" s="71"/>
      <c r="M11" s="71"/>
      <c r="N11" s="74"/>
      <c r="O11" s="71"/>
      <c r="P11" s="71"/>
      <c r="Q11" s="71"/>
      <c r="R11" s="71"/>
      <c r="S11" s="71"/>
      <c r="T11" s="43"/>
      <c r="U11" s="43"/>
      <c r="V11" s="63">
        <v>5</v>
      </c>
      <c r="W11" s="46" t="s">
        <v>70</v>
      </c>
      <c r="X11" s="43"/>
      <c r="Y11" s="43"/>
    </row>
    <row r="12" spans="1:25" ht="27" customHeight="1">
      <c r="A12" s="87" t="s">
        <v>36</v>
      </c>
      <c r="B12" s="42" t="s">
        <v>37</v>
      </c>
      <c r="C12" s="23" t="s">
        <v>38</v>
      </c>
      <c r="D12" s="16">
        <v>56</v>
      </c>
      <c r="E12" s="16">
        <v>44</v>
      </c>
      <c r="F12" s="16">
        <v>39</v>
      </c>
      <c r="G12" s="16">
        <v>34</v>
      </c>
      <c r="H12" s="16">
        <v>33</v>
      </c>
      <c r="I12" s="16">
        <v>32.5</v>
      </c>
      <c r="J12" s="16">
        <v>31.5</v>
      </c>
      <c r="K12" s="16">
        <v>31</v>
      </c>
      <c r="L12" s="74">
        <v>0</v>
      </c>
      <c r="M12" s="71">
        <v>1</v>
      </c>
      <c r="N12" s="74">
        <f>L12*M12</f>
        <v>0</v>
      </c>
      <c r="O12" s="75" t="s">
        <v>75</v>
      </c>
      <c r="P12" s="71"/>
      <c r="Q12" s="80">
        <f>L12*M12</f>
        <v>0</v>
      </c>
      <c r="R12" s="71"/>
      <c r="S12" s="71"/>
      <c r="T12" s="43"/>
      <c r="U12" s="43"/>
      <c r="V12" s="43"/>
      <c r="W12" s="43"/>
      <c r="X12" s="43"/>
      <c r="Y12" s="43"/>
    </row>
    <row r="13" spans="1:25" ht="14.25" customHeight="1" thickBot="1">
      <c r="A13" s="87"/>
      <c r="B13" s="39"/>
      <c r="C13" s="9"/>
      <c r="D13" s="10"/>
      <c r="E13" s="10"/>
      <c r="F13" s="10"/>
      <c r="G13" s="10"/>
      <c r="H13" s="10"/>
      <c r="I13" s="10"/>
      <c r="J13" s="10"/>
      <c r="K13" s="10"/>
      <c r="L13" s="76" t="s">
        <v>63</v>
      </c>
      <c r="M13" s="71">
        <v>1</v>
      </c>
      <c r="N13" s="74">
        <v>30</v>
      </c>
      <c r="O13" s="75" t="s">
        <v>64</v>
      </c>
      <c r="P13" s="71"/>
      <c r="Q13" s="77">
        <f>N13/N20</f>
        <v>28.697149416491293</v>
      </c>
      <c r="R13" s="71"/>
      <c r="S13" s="71"/>
      <c r="T13" s="43"/>
      <c r="U13" s="43"/>
      <c r="V13" s="43"/>
      <c r="W13" s="43"/>
      <c r="X13" s="43"/>
      <c r="Y13" s="43"/>
    </row>
    <row r="14" spans="1:25" ht="27.75" customHeight="1">
      <c r="A14" s="87"/>
      <c r="B14" s="42" t="s">
        <v>39</v>
      </c>
      <c r="C14" s="23" t="s">
        <v>38</v>
      </c>
      <c r="D14" s="16">
        <v>61</v>
      </c>
      <c r="E14" s="16">
        <v>49</v>
      </c>
      <c r="F14" s="16">
        <v>44</v>
      </c>
      <c r="G14" s="16">
        <v>39</v>
      </c>
      <c r="H14" s="16">
        <v>38</v>
      </c>
      <c r="I14" s="16">
        <v>37</v>
      </c>
      <c r="J14" s="16">
        <v>37</v>
      </c>
      <c r="K14" s="16">
        <v>36</v>
      </c>
      <c r="L14" s="74">
        <v>110</v>
      </c>
      <c r="M14" s="71">
        <v>1</v>
      </c>
      <c r="N14" s="78">
        <f>L14*M14</f>
        <v>110</v>
      </c>
      <c r="O14" s="71" t="s">
        <v>19</v>
      </c>
      <c r="P14" s="71"/>
      <c r="Q14" s="79">
        <f>L14/N20</f>
        <v>105.2228811938014</v>
      </c>
      <c r="R14" s="80"/>
      <c r="S14" s="80"/>
      <c r="T14" s="44"/>
      <c r="U14" s="43"/>
      <c r="V14" s="43"/>
      <c r="W14" s="43"/>
      <c r="X14" s="43"/>
      <c r="Y14" s="43"/>
    </row>
    <row r="15" spans="1:25" ht="15" customHeight="1" thickBot="1">
      <c r="A15" s="36"/>
      <c r="B15" s="29"/>
      <c r="C15" s="9"/>
      <c r="D15" s="10"/>
      <c r="E15" s="10"/>
      <c r="F15" s="10"/>
      <c r="G15" s="10"/>
      <c r="H15" s="10"/>
      <c r="I15" s="10"/>
      <c r="J15" s="10"/>
      <c r="K15" s="10"/>
      <c r="L15" s="71"/>
      <c r="M15" s="71"/>
      <c r="N15" s="74"/>
      <c r="O15" s="71"/>
      <c r="P15" s="71"/>
      <c r="Q15" s="71"/>
      <c r="R15" s="71"/>
      <c r="S15" s="71"/>
      <c r="T15" s="43"/>
      <c r="U15" s="43"/>
      <c r="V15" s="43"/>
      <c r="W15" s="43"/>
      <c r="X15" s="43"/>
      <c r="Y15" s="43"/>
    </row>
    <row r="16" spans="1:25" ht="28.5" customHeight="1">
      <c r="A16" s="87" t="s">
        <v>40</v>
      </c>
      <c r="B16" s="30" t="s">
        <v>5</v>
      </c>
      <c r="C16" s="24" t="s">
        <v>41</v>
      </c>
      <c r="D16" s="16">
        <v>59</v>
      </c>
      <c r="E16" s="16">
        <v>41</v>
      </c>
      <c r="F16" s="16">
        <v>34</v>
      </c>
      <c r="G16" s="16">
        <v>32</v>
      </c>
      <c r="H16" s="16">
        <v>31</v>
      </c>
      <c r="I16" s="16">
        <v>31</v>
      </c>
      <c r="J16" s="16">
        <v>30</v>
      </c>
      <c r="K16" s="15">
        <v>29</v>
      </c>
      <c r="L16" s="71"/>
      <c r="M16" s="71"/>
      <c r="N16" s="74">
        <f>N10+N12+N13+N14</f>
        <v>980</v>
      </c>
      <c r="O16" s="75" t="s">
        <v>76</v>
      </c>
      <c r="P16" s="71"/>
      <c r="Q16" s="80">
        <f>Q10+Q13+Q14</f>
        <v>937.4402142720488</v>
      </c>
      <c r="R16" s="81" t="str">
        <f>O16</f>
        <v>Total jerseys costs</v>
      </c>
      <c r="S16" s="80"/>
      <c r="T16" s="44"/>
      <c r="U16" s="47">
        <f>U6+U8</f>
        <v>1524.6</v>
      </c>
      <c r="V16" s="44" t="str">
        <f>U5</f>
        <v>Total Rev.</v>
      </c>
      <c r="W16" s="43"/>
      <c r="X16" s="43"/>
      <c r="Y16" s="43"/>
    </row>
    <row r="17" spans="1:25" ht="15" customHeight="1">
      <c r="A17" s="87"/>
      <c r="B17" s="29"/>
      <c r="C17" s="11"/>
      <c r="D17" s="8"/>
      <c r="E17" s="8"/>
      <c r="F17" s="8"/>
      <c r="G17" s="8"/>
      <c r="H17" s="8"/>
      <c r="I17" s="8"/>
      <c r="J17" s="8"/>
      <c r="K17" s="7"/>
      <c r="L17" s="43"/>
      <c r="M17" s="43"/>
      <c r="N17" s="43"/>
      <c r="O17" s="43"/>
      <c r="P17" s="43"/>
      <c r="Q17" s="43"/>
      <c r="R17" s="43"/>
      <c r="S17" s="43"/>
      <c r="T17" s="43"/>
      <c r="U17" s="61">
        <f>(S6*M6)+(S8*M8)</f>
        <v>138.6</v>
      </c>
      <c r="V17" s="43" t="str">
        <f>S5</f>
        <v>GST</v>
      </c>
      <c r="W17" s="43"/>
      <c r="X17" s="43"/>
      <c r="Y17" s="43"/>
    </row>
    <row r="18" spans="1:25" ht="38.25" customHeight="1">
      <c r="A18" s="87"/>
      <c r="B18" s="30" t="s">
        <v>6</v>
      </c>
      <c r="C18" s="24" t="s">
        <v>41</v>
      </c>
      <c r="D18" s="16">
        <v>91</v>
      </c>
      <c r="E18" s="16">
        <v>71</v>
      </c>
      <c r="F18" s="16">
        <v>61</v>
      </c>
      <c r="G18" s="16">
        <v>51</v>
      </c>
      <c r="H18" s="16">
        <v>46</v>
      </c>
      <c r="I18" s="16">
        <v>41</v>
      </c>
      <c r="J18" s="16">
        <v>40</v>
      </c>
      <c r="K18" s="16">
        <v>40</v>
      </c>
      <c r="L18" s="43"/>
      <c r="M18" s="43"/>
      <c r="N18" s="43"/>
      <c r="O18" s="43"/>
      <c r="P18" s="43"/>
      <c r="Q18" s="43" t="s">
        <v>18</v>
      </c>
      <c r="R18" s="43"/>
      <c r="S18" s="43"/>
      <c r="T18" s="43"/>
      <c r="U18" s="47">
        <f>U16-U17</f>
        <v>1386</v>
      </c>
      <c r="V18" s="64" t="s">
        <v>74</v>
      </c>
      <c r="W18" s="43"/>
      <c r="X18" s="43"/>
      <c r="Y18" s="43"/>
    </row>
    <row r="19" spans="1:25" ht="15" customHeight="1">
      <c r="A19" s="36"/>
      <c r="B19" s="29"/>
      <c r="C19" s="6"/>
      <c r="D19" s="8"/>
      <c r="E19" s="8"/>
      <c r="F19" s="8"/>
      <c r="G19" s="8"/>
      <c r="H19" s="8"/>
      <c r="I19" s="8"/>
      <c r="J19" s="8"/>
      <c r="K19" s="8"/>
      <c r="L19" s="43"/>
      <c r="M19" s="43"/>
      <c r="N19" s="43"/>
      <c r="O19" s="43"/>
      <c r="P19" s="46"/>
      <c r="Q19" s="43"/>
      <c r="R19" s="43"/>
      <c r="S19" s="43"/>
      <c r="T19" s="43"/>
      <c r="U19" s="62">
        <f>M9*V11</f>
        <v>125</v>
      </c>
      <c r="V19" s="51" t="s">
        <v>71</v>
      </c>
      <c r="W19" s="43"/>
      <c r="X19" s="43"/>
      <c r="Y19" s="43"/>
    </row>
    <row r="20" spans="1:25" ht="27" customHeight="1">
      <c r="A20" s="88" t="s">
        <v>42</v>
      </c>
      <c r="B20" s="42" t="s">
        <v>43</v>
      </c>
      <c r="C20" s="22" t="s">
        <v>44</v>
      </c>
      <c r="D20" s="17">
        <v>170</v>
      </c>
      <c r="E20" s="17">
        <v>150</v>
      </c>
      <c r="F20" s="17">
        <v>140</v>
      </c>
      <c r="G20" s="17">
        <v>130</v>
      </c>
      <c r="H20" s="17">
        <v>120</v>
      </c>
      <c r="I20" s="17">
        <v>110</v>
      </c>
      <c r="J20" s="17">
        <v>110</v>
      </c>
      <c r="K20" s="17">
        <v>110</v>
      </c>
      <c r="L20" s="43"/>
      <c r="M20" s="43"/>
      <c r="N20" s="45">
        <v>1.0454</v>
      </c>
      <c r="O20" s="46" t="s">
        <v>72</v>
      </c>
      <c r="P20" s="43"/>
      <c r="Q20" s="43"/>
      <c r="R20" s="43"/>
      <c r="S20" s="43"/>
      <c r="T20" s="43"/>
      <c r="U20" s="62">
        <f>U18-U19</f>
        <v>1261</v>
      </c>
      <c r="V20" s="64" t="str">
        <f>V18</f>
        <v>Total Rev. less GST</v>
      </c>
      <c r="W20" s="43"/>
      <c r="X20" s="43"/>
      <c r="Y20" s="43"/>
    </row>
    <row r="21" spans="1:25" ht="15.75" customHeight="1">
      <c r="A21" s="88"/>
      <c r="B21" s="31"/>
      <c r="C21" s="6"/>
      <c r="D21" s="8"/>
      <c r="E21" s="8"/>
      <c r="F21" s="8"/>
      <c r="G21" s="8"/>
      <c r="H21" s="8"/>
      <c r="I21" s="8"/>
      <c r="J21" s="8"/>
      <c r="K21" s="8"/>
      <c r="L21" s="43"/>
      <c r="M21" s="43"/>
      <c r="N21" s="43"/>
      <c r="O21" s="43"/>
      <c r="P21" s="43"/>
      <c r="Q21" s="43"/>
      <c r="R21" s="43"/>
      <c r="S21" s="43"/>
      <c r="T21" s="43"/>
      <c r="U21" s="62">
        <f>Q16</f>
        <v>937.4402142720488</v>
      </c>
      <c r="V21" s="82" t="str">
        <f>R16</f>
        <v>Total jerseys costs</v>
      </c>
      <c r="W21" s="43"/>
      <c r="X21" s="43"/>
      <c r="Y21" s="43"/>
    </row>
    <row r="22" spans="1:25" ht="27.75" customHeight="1">
      <c r="A22" s="88"/>
      <c r="B22" s="32" t="s">
        <v>7</v>
      </c>
      <c r="C22" s="22" t="s">
        <v>45</v>
      </c>
      <c r="D22" s="17">
        <v>101</v>
      </c>
      <c r="E22" s="17">
        <v>91</v>
      </c>
      <c r="F22" s="17">
        <v>56</v>
      </c>
      <c r="G22" s="17">
        <v>51</v>
      </c>
      <c r="H22" s="17">
        <v>51</v>
      </c>
      <c r="I22" s="17">
        <v>46</v>
      </c>
      <c r="J22" s="17">
        <v>44</v>
      </c>
      <c r="K22" s="17">
        <v>41.2</v>
      </c>
      <c r="L22" s="43"/>
      <c r="M22" s="43"/>
      <c r="N22" s="43"/>
      <c r="O22" s="43"/>
      <c r="P22" s="43"/>
      <c r="Q22" s="43"/>
      <c r="R22" s="43"/>
      <c r="S22" s="43"/>
      <c r="T22" s="43"/>
      <c r="U22" s="83">
        <f>U20-U21</f>
        <v>323.5597857279512</v>
      </c>
      <c r="V22" s="54" t="s">
        <v>77</v>
      </c>
      <c r="W22" s="55"/>
      <c r="X22" s="43"/>
      <c r="Y22" s="43"/>
    </row>
    <row r="23" spans="1:25" ht="15" customHeight="1">
      <c r="A23" s="36"/>
      <c r="B23" s="31"/>
      <c r="C23" s="6"/>
      <c r="D23" s="8"/>
      <c r="E23" s="8"/>
      <c r="F23" s="8"/>
      <c r="G23" s="8"/>
      <c r="H23" s="8"/>
      <c r="I23" s="8"/>
      <c r="J23" s="8"/>
      <c r="K23" s="8"/>
      <c r="L23" s="43"/>
      <c r="M23" s="43"/>
      <c r="N23" s="43"/>
      <c r="O23" s="43"/>
      <c r="P23" s="43"/>
      <c r="Q23" s="43"/>
      <c r="R23" s="43"/>
      <c r="S23" s="43"/>
      <c r="T23" s="43"/>
      <c r="U23" s="84">
        <f>U22/U18</f>
        <v>0.23344861885133564</v>
      </c>
      <c r="V23" s="56" t="s">
        <v>78</v>
      </c>
      <c r="W23" s="55"/>
      <c r="X23" s="43"/>
      <c r="Y23" s="43"/>
    </row>
    <row r="24" spans="1:11" ht="29.25" customHeight="1">
      <c r="A24" s="88" t="s">
        <v>46</v>
      </c>
      <c r="B24" s="42" t="s">
        <v>8</v>
      </c>
      <c r="C24" s="22" t="s">
        <v>47</v>
      </c>
      <c r="D24" s="17">
        <v>46</v>
      </c>
      <c r="E24" s="17">
        <v>31</v>
      </c>
      <c r="F24" s="17">
        <v>26</v>
      </c>
      <c r="G24" s="17">
        <v>26</v>
      </c>
      <c r="H24" s="17">
        <v>24.5</v>
      </c>
      <c r="I24" s="17">
        <v>23</v>
      </c>
      <c r="J24" s="17">
        <v>22</v>
      </c>
      <c r="K24" s="17">
        <v>20.5</v>
      </c>
    </row>
    <row r="25" spans="1:11" ht="15.75" customHeight="1">
      <c r="A25" s="88"/>
      <c r="B25" s="33"/>
      <c r="C25" s="6"/>
      <c r="D25" s="8"/>
      <c r="E25" s="8"/>
      <c r="F25" s="8"/>
      <c r="G25" s="8"/>
      <c r="H25" s="8"/>
      <c r="I25" s="8"/>
      <c r="J25" s="8"/>
      <c r="K25" s="8"/>
    </row>
    <row r="26" spans="1:11" ht="27" customHeight="1">
      <c r="A26" s="88"/>
      <c r="B26" s="42" t="s">
        <v>10</v>
      </c>
      <c r="C26" s="22" t="s">
        <v>44</v>
      </c>
      <c r="D26" s="17">
        <v>52</v>
      </c>
      <c r="E26" s="17">
        <v>39</v>
      </c>
      <c r="F26" s="17">
        <v>35</v>
      </c>
      <c r="G26" s="17">
        <v>31.5</v>
      </c>
      <c r="H26" s="17">
        <v>29.6</v>
      </c>
      <c r="I26" s="17">
        <v>28.8</v>
      </c>
      <c r="J26" s="17">
        <v>28</v>
      </c>
      <c r="K26" s="17">
        <v>27</v>
      </c>
    </row>
    <row r="27" spans="1:11" ht="15.75" customHeight="1">
      <c r="A27" s="88"/>
      <c r="B27" s="33"/>
      <c r="C27" s="6"/>
      <c r="D27" s="8"/>
      <c r="E27" s="8"/>
      <c r="F27" s="8"/>
      <c r="G27" s="8"/>
      <c r="H27" s="8"/>
      <c r="I27" s="8"/>
      <c r="J27" s="8"/>
      <c r="K27" s="8"/>
    </row>
    <row r="28" spans="1:11" ht="30.75" customHeight="1">
      <c r="A28" s="88"/>
      <c r="B28" s="42" t="s">
        <v>12</v>
      </c>
      <c r="C28" s="22" t="s">
        <v>44</v>
      </c>
      <c r="D28" s="17">
        <v>44</v>
      </c>
      <c r="E28" s="17">
        <v>31</v>
      </c>
      <c r="F28" s="17">
        <v>26</v>
      </c>
      <c r="G28" s="17">
        <v>26</v>
      </c>
      <c r="H28" s="17">
        <v>24.5</v>
      </c>
      <c r="I28" s="17">
        <v>23</v>
      </c>
      <c r="J28" s="17">
        <v>22</v>
      </c>
      <c r="K28" s="17">
        <v>20.5</v>
      </c>
    </row>
    <row r="29" spans="1:11" ht="15" customHeight="1">
      <c r="A29" s="36"/>
      <c r="B29" s="29"/>
      <c r="C29" s="6"/>
      <c r="D29" s="8"/>
      <c r="E29" s="8"/>
      <c r="F29" s="8"/>
      <c r="G29" s="8"/>
      <c r="H29" s="8"/>
      <c r="I29" s="8"/>
      <c r="J29" s="8"/>
      <c r="K29" s="8"/>
    </row>
    <row r="30" spans="1:11" s="14" customFormat="1" ht="24.75" customHeight="1">
      <c r="A30" s="88" t="s">
        <v>48</v>
      </c>
      <c r="B30" s="34" t="s">
        <v>9</v>
      </c>
      <c r="C30" s="25" t="s">
        <v>49</v>
      </c>
      <c r="D30" s="16">
        <v>42</v>
      </c>
      <c r="E30" s="16">
        <v>29</v>
      </c>
      <c r="F30" s="16">
        <v>24</v>
      </c>
      <c r="G30" s="16">
        <v>22.5</v>
      </c>
      <c r="H30" s="16">
        <v>22.5</v>
      </c>
      <c r="I30" s="16">
        <v>22.5</v>
      </c>
      <c r="J30" s="16">
        <v>22.5</v>
      </c>
      <c r="K30" s="16">
        <v>22.4</v>
      </c>
    </row>
    <row r="31" spans="1:11" ht="17.25" customHeight="1">
      <c r="A31" s="88"/>
      <c r="B31" s="33"/>
      <c r="C31" s="6"/>
      <c r="D31" s="8"/>
      <c r="E31" s="8"/>
      <c r="F31" s="8"/>
      <c r="G31" s="8"/>
      <c r="H31" s="8"/>
      <c r="I31" s="8"/>
      <c r="J31" s="8"/>
      <c r="K31" s="8"/>
    </row>
    <row r="32" spans="1:11" ht="23.25" customHeight="1">
      <c r="A32" s="88"/>
      <c r="B32" s="32" t="s">
        <v>11</v>
      </c>
      <c r="C32" s="25" t="s">
        <v>49</v>
      </c>
      <c r="D32" s="17">
        <v>45</v>
      </c>
      <c r="E32" s="17">
        <v>32</v>
      </c>
      <c r="F32" s="17">
        <v>27</v>
      </c>
      <c r="G32" s="17">
        <v>26.5</v>
      </c>
      <c r="H32" s="17">
        <v>26</v>
      </c>
      <c r="I32" s="17">
        <v>25.8</v>
      </c>
      <c r="J32" s="17">
        <v>25.8</v>
      </c>
      <c r="K32" s="17">
        <v>25.5</v>
      </c>
    </row>
    <row r="33" spans="1:11" ht="15" customHeight="1">
      <c r="A33" s="88"/>
      <c r="B33" s="29"/>
      <c r="C33" s="6"/>
      <c r="D33" s="8"/>
      <c r="E33" s="8"/>
      <c r="F33" s="8"/>
      <c r="G33" s="8"/>
      <c r="H33" s="8"/>
      <c r="I33" s="8"/>
      <c r="J33" s="8"/>
      <c r="K33" s="8"/>
    </row>
    <row r="34" spans="1:11" ht="29.25" customHeight="1">
      <c r="A34" s="88"/>
      <c r="B34" s="32" t="s">
        <v>13</v>
      </c>
      <c r="C34" s="25" t="s">
        <v>49</v>
      </c>
      <c r="D34" s="17">
        <v>44</v>
      </c>
      <c r="E34" s="17">
        <v>30</v>
      </c>
      <c r="F34" s="17">
        <v>24</v>
      </c>
      <c r="G34" s="17">
        <v>22.5</v>
      </c>
      <c r="H34" s="17">
        <v>22</v>
      </c>
      <c r="I34" s="17">
        <v>21.8</v>
      </c>
      <c r="J34" s="17">
        <v>21.8</v>
      </c>
      <c r="K34" s="17">
        <v>20.5</v>
      </c>
    </row>
    <row r="35" spans="1:11" ht="15" customHeight="1">
      <c r="A35" s="36"/>
      <c r="B35" s="33"/>
      <c r="C35" s="6"/>
      <c r="D35" s="8"/>
      <c r="E35" s="8"/>
      <c r="F35" s="8"/>
      <c r="G35" s="8"/>
      <c r="H35" s="8"/>
      <c r="I35" s="8"/>
      <c r="J35" s="8"/>
      <c r="K35" s="8"/>
    </row>
    <row r="36" spans="1:11" ht="29.25" customHeight="1">
      <c r="A36" s="88" t="s">
        <v>50</v>
      </c>
      <c r="B36" s="35" t="s">
        <v>51</v>
      </c>
      <c r="C36" s="22" t="s">
        <v>52</v>
      </c>
      <c r="D36" s="17">
        <v>79</v>
      </c>
      <c r="E36" s="17">
        <v>69</v>
      </c>
      <c r="F36" s="17">
        <v>61</v>
      </c>
      <c r="G36" s="17">
        <v>54</v>
      </c>
      <c r="H36" s="17">
        <v>49</v>
      </c>
      <c r="I36" s="17">
        <v>49</v>
      </c>
      <c r="J36" s="17">
        <v>45</v>
      </c>
      <c r="K36" s="17">
        <v>41</v>
      </c>
    </row>
    <row r="37" spans="1:11" ht="15" customHeight="1">
      <c r="A37" s="88"/>
      <c r="B37" s="28" t="s">
        <v>14</v>
      </c>
      <c r="C37" s="6"/>
      <c r="D37" s="8"/>
      <c r="E37" s="8"/>
      <c r="F37" s="8"/>
      <c r="G37" s="8"/>
      <c r="H37" s="8"/>
      <c r="I37" s="8"/>
      <c r="J37" s="8"/>
      <c r="K37" s="8"/>
    </row>
    <row r="38" spans="1:11" ht="28.5" customHeight="1">
      <c r="A38" s="88"/>
      <c r="B38" s="35" t="s">
        <v>53</v>
      </c>
      <c r="C38" s="22" t="s">
        <v>52</v>
      </c>
      <c r="D38" s="17">
        <v>74</v>
      </c>
      <c r="E38" s="17">
        <v>64</v>
      </c>
      <c r="F38" s="17">
        <v>57</v>
      </c>
      <c r="G38" s="17">
        <v>52</v>
      </c>
      <c r="H38" s="17">
        <v>47</v>
      </c>
      <c r="I38" s="17">
        <v>42</v>
      </c>
      <c r="J38" s="17">
        <v>39</v>
      </c>
      <c r="K38" s="17">
        <v>37</v>
      </c>
    </row>
    <row r="39" spans="1:11" ht="15" customHeight="1">
      <c r="A39" s="36"/>
      <c r="B39" s="28" t="s">
        <v>14</v>
      </c>
      <c r="C39" s="6"/>
      <c r="D39" s="8"/>
      <c r="E39" s="8"/>
      <c r="F39" s="8"/>
      <c r="G39" s="8"/>
      <c r="H39" s="8"/>
      <c r="I39" s="8"/>
      <c r="J39" s="8"/>
      <c r="K39" s="8"/>
    </row>
    <row r="40" spans="1:11" ht="27.75" customHeight="1">
      <c r="A40" s="88" t="s">
        <v>54</v>
      </c>
      <c r="B40" s="27" t="s">
        <v>15</v>
      </c>
      <c r="C40" s="22" t="s">
        <v>55</v>
      </c>
      <c r="D40" s="26">
        <v>63</v>
      </c>
      <c r="E40" s="26">
        <v>48</v>
      </c>
      <c r="F40" s="26">
        <v>43</v>
      </c>
      <c r="G40" s="26">
        <v>41</v>
      </c>
      <c r="H40" s="26">
        <v>39</v>
      </c>
      <c r="I40" s="26">
        <v>38</v>
      </c>
      <c r="J40" s="26">
        <v>38</v>
      </c>
      <c r="K40" s="26">
        <v>37</v>
      </c>
    </row>
    <row r="41" spans="1:11" ht="15" customHeight="1">
      <c r="A41" s="88"/>
      <c r="B41" s="28"/>
      <c r="C41" s="6"/>
      <c r="D41" s="8"/>
      <c r="E41" s="8"/>
      <c r="F41" s="8"/>
      <c r="G41" s="8"/>
      <c r="H41" s="8"/>
      <c r="I41" s="8"/>
      <c r="J41" s="8"/>
      <c r="K41" s="8"/>
    </row>
    <row r="42" spans="1:11" ht="26.25" customHeight="1">
      <c r="A42" s="88"/>
      <c r="B42" s="27" t="s">
        <v>56</v>
      </c>
      <c r="C42" s="12" t="s">
        <v>57</v>
      </c>
      <c r="D42" s="26">
        <v>63</v>
      </c>
      <c r="E42" s="26">
        <v>58</v>
      </c>
      <c r="F42" s="26">
        <v>50</v>
      </c>
      <c r="G42" s="26">
        <v>42</v>
      </c>
      <c r="H42" s="26">
        <v>40</v>
      </c>
      <c r="I42" s="26">
        <v>40</v>
      </c>
      <c r="J42" s="26">
        <v>39</v>
      </c>
      <c r="K42" s="26">
        <v>38</v>
      </c>
    </row>
    <row r="43" spans="1:11" ht="15" customHeight="1">
      <c r="A43" s="36"/>
      <c r="B43" s="28"/>
      <c r="C43" s="6"/>
      <c r="D43" s="8"/>
      <c r="E43" s="8"/>
      <c r="F43" s="8"/>
      <c r="G43" s="8"/>
      <c r="H43" s="8"/>
      <c r="I43" s="8"/>
      <c r="J43" s="8"/>
      <c r="K43" s="8"/>
    </row>
    <row r="44" spans="1:11" ht="30" customHeight="1">
      <c r="A44" s="88" t="s">
        <v>58</v>
      </c>
      <c r="B44" s="27" t="s">
        <v>16</v>
      </c>
      <c r="C44" s="12" t="s">
        <v>57</v>
      </c>
      <c r="D44" s="26">
        <v>123</v>
      </c>
      <c r="E44" s="26">
        <v>89</v>
      </c>
      <c r="F44" s="26">
        <v>79</v>
      </c>
      <c r="G44" s="26">
        <v>77</v>
      </c>
      <c r="H44" s="26">
        <v>75</v>
      </c>
      <c r="I44" s="26">
        <v>73</v>
      </c>
      <c r="J44" s="26">
        <v>71</v>
      </c>
      <c r="K44" s="26">
        <v>68</v>
      </c>
    </row>
    <row r="45" spans="1:11" ht="15" customHeight="1">
      <c r="A45" s="88"/>
      <c r="B45" s="28"/>
      <c r="C45" s="6"/>
      <c r="D45" s="8"/>
      <c r="E45" s="8"/>
      <c r="F45" s="8"/>
      <c r="G45" s="8"/>
      <c r="H45" s="8"/>
      <c r="I45" s="8"/>
      <c r="J45" s="8"/>
      <c r="K45" s="8"/>
    </row>
    <row r="46" spans="1:11" ht="31.5" customHeight="1">
      <c r="A46" s="88"/>
      <c r="B46" s="27" t="s">
        <v>17</v>
      </c>
      <c r="C46" s="12" t="s">
        <v>57</v>
      </c>
      <c r="D46" s="26">
        <v>133</v>
      </c>
      <c r="E46" s="26">
        <v>94</v>
      </c>
      <c r="F46" s="26">
        <v>84</v>
      </c>
      <c r="G46" s="26">
        <v>82</v>
      </c>
      <c r="H46" s="26">
        <v>80</v>
      </c>
      <c r="I46" s="26">
        <v>78</v>
      </c>
      <c r="J46" s="26">
        <v>76</v>
      </c>
      <c r="K46" s="26">
        <v>73</v>
      </c>
    </row>
  </sheetData>
  <sheetProtection/>
  <mergeCells count="14">
    <mergeCell ref="A40:A42"/>
    <mergeCell ref="A44:A46"/>
    <mergeCell ref="A12:A14"/>
    <mergeCell ref="A16:A18"/>
    <mergeCell ref="A20:A22"/>
    <mergeCell ref="A24:A28"/>
    <mergeCell ref="A30:A34"/>
    <mergeCell ref="A36:A38"/>
    <mergeCell ref="C1:K1"/>
    <mergeCell ref="A2:A3"/>
    <mergeCell ref="B2:B3"/>
    <mergeCell ref="C2:C3"/>
    <mergeCell ref="F2:K2"/>
    <mergeCell ref="A4:A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R3" sqref="R3"/>
    </sheetView>
  </sheetViews>
  <sheetFormatPr defaultColWidth="9.00390625" defaultRowHeight="64.5" customHeight="1"/>
  <cols>
    <col min="1" max="1" width="7.875" style="2" customWidth="1"/>
    <col min="2" max="2" width="21.375" style="13" customWidth="1"/>
    <col min="3" max="3" width="23.125" style="1" customWidth="1"/>
    <col min="4" max="4" width="9.875" style="2" customWidth="1"/>
    <col min="5" max="5" width="8.50390625" style="2" customWidth="1"/>
    <col min="6" max="6" width="7.875" style="2" customWidth="1"/>
    <col min="7" max="7" width="8.00390625" style="2" customWidth="1"/>
    <col min="8" max="9" width="7.875" style="2" customWidth="1"/>
    <col min="10" max="10" width="8.375" style="2" customWidth="1"/>
    <col min="11" max="11" width="7.75390625" style="2" customWidth="1"/>
    <col min="12" max="12" width="8.00390625" style="2" customWidth="1"/>
    <col min="13" max="13" width="3.625" style="2" customWidth="1"/>
    <col min="14" max="14" width="7.875" style="2" customWidth="1"/>
    <col min="15" max="15" width="5.625" style="2" customWidth="1"/>
    <col min="16" max="16" width="7.25390625" style="2" customWidth="1"/>
    <col min="17" max="17" width="8.375" style="2" customWidth="1"/>
    <col min="18" max="19" width="7.50390625" style="2" customWidth="1"/>
    <col min="20" max="20" width="8.25390625" style="2" customWidth="1"/>
    <col min="21" max="21" width="10.625" style="2" customWidth="1"/>
    <col min="22" max="23" width="9.00390625" style="2" customWidth="1"/>
    <col min="24" max="24" width="15.625" style="2" customWidth="1"/>
    <col min="25" max="16384" width="9.00390625" style="2" customWidth="1"/>
  </cols>
  <sheetData>
    <row r="1" spans="2:17" ht="18.75" thickBot="1">
      <c r="B1" s="3"/>
      <c r="C1" s="89"/>
      <c r="D1" s="89"/>
      <c r="E1" s="89"/>
      <c r="F1" s="89"/>
      <c r="G1" s="89"/>
      <c r="H1" s="89"/>
      <c r="I1" s="89"/>
      <c r="J1" s="89"/>
      <c r="K1" s="89"/>
      <c r="L1" s="4"/>
      <c r="M1" s="4"/>
      <c r="N1" s="4"/>
      <c r="O1" s="4"/>
      <c r="P1" s="4"/>
      <c r="Q1" s="4"/>
    </row>
    <row r="2" spans="1:18" ht="17.25" customHeight="1" thickTop="1">
      <c r="A2" s="96" t="s">
        <v>22</v>
      </c>
      <c r="B2" s="90" t="s">
        <v>23</v>
      </c>
      <c r="C2" s="92" t="s">
        <v>24</v>
      </c>
      <c r="D2" s="5"/>
      <c r="E2" s="5"/>
      <c r="F2" s="94" t="s">
        <v>25</v>
      </c>
      <c r="G2" s="95"/>
      <c r="H2" s="95"/>
      <c r="I2" s="95"/>
      <c r="J2" s="95"/>
      <c r="K2" s="95"/>
      <c r="O2" s="57"/>
      <c r="P2" s="57"/>
      <c r="Q2" s="58" t="s">
        <v>69</v>
      </c>
      <c r="R2" s="59">
        <f>' 15 short sleeve order'!R2</f>
        <v>0.65</v>
      </c>
    </row>
    <row r="3" spans="1:11" ht="15.75" customHeight="1" thickBot="1">
      <c r="A3" s="97"/>
      <c r="B3" s="91"/>
      <c r="C3" s="93"/>
      <c r="D3" s="18" t="s">
        <v>26</v>
      </c>
      <c r="E3" s="18" t="s">
        <v>27</v>
      </c>
      <c r="F3" s="18" t="s">
        <v>28</v>
      </c>
      <c r="G3" s="18" t="s">
        <v>0</v>
      </c>
      <c r="H3" s="18" t="s">
        <v>1</v>
      </c>
      <c r="I3" s="18" t="s">
        <v>2</v>
      </c>
      <c r="J3" s="18" t="s">
        <v>3</v>
      </c>
      <c r="K3" s="18" t="s">
        <v>4</v>
      </c>
    </row>
    <row r="4" spans="1:12" ht="27" customHeight="1" thickTop="1">
      <c r="A4" s="98" t="s">
        <v>29</v>
      </c>
      <c r="B4" s="38" t="s">
        <v>30</v>
      </c>
      <c r="C4" s="19" t="s">
        <v>31</v>
      </c>
      <c r="D4" s="20">
        <v>54</v>
      </c>
      <c r="E4" s="20">
        <v>39</v>
      </c>
      <c r="F4" s="21">
        <v>28</v>
      </c>
      <c r="G4" s="21">
        <v>27</v>
      </c>
      <c r="H4" s="21">
        <v>27</v>
      </c>
      <c r="I4" s="21">
        <v>25.5</v>
      </c>
      <c r="J4" s="21">
        <v>25.5</v>
      </c>
      <c r="K4" s="21">
        <v>25.5</v>
      </c>
      <c r="L4" s="37" t="s">
        <v>79</v>
      </c>
    </row>
    <row r="5" spans="1:25" ht="12.75" customHeight="1">
      <c r="A5" s="87"/>
      <c r="B5" s="39"/>
      <c r="C5" s="6"/>
      <c r="D5" s="7"/>
      <c r="E5" s="7"/>
      <c r="F5" s="7"/>
      <c r="G5" s="7"/>
      <c r="H5" s="7"/>
      <c r="I5" s="7"/>
      <c r="J5" s="7"/>
      <c r="K5" s="7"/>
      <c r="L5" s="52" t="s">
        <v>67</v>
      </c>
      <c r="M5" s="52" t="s">
        <v>66</v>
      </c>
      <c r="N5" s="52" t="s">
        <v>65</v>
      </c>
      <c r="O5" s="52"/>
      <c r="P5" s="52" t="s">
        <v>68</v>
      </c>
      <c r="Q5" s="52"/>
      <c r="R5" s="52" t="s">
        <v>61</v>
      </c>
      <c r="S5" s="52" t="s">
        <v>59</v>
      </c>
      <c r="T5" s="52" t="s">
        <v>60</v>
      </c>
      <c r="U5" s="53" t="s">
        <v>62</v>
      </c>
      <c r="V5" s="43"/>
      <c r="W5" s="43"/>
      <c r="X5" s="43"/>
      <c r="Y5" s="43"/>
    </row>
    <row r="6" spans="1:25" ht="28.5" customHeight="1">
      <c r="A6" s="87"/>
      <c r="B6" s="38" t="s">
        <v>32</v>
      </c>
      <c r="C6" s="19" t="s">
        <v>31</v>
      </c>
      <c r="D6" s="20">
        <v>56</v>
      </c>
      <c r="E6" s="20">
        <v>41</v>
      </c>
      <c r="F6" s="60">
        <v>30</v>
      </c>
      <c r="G6" s="21">
        <v>29</v>
      </c>
      <c r="H6" s="21">
        <v>29</v>
      </c>
      <c r="I6" s="21">
        <v>27</v>
      </c>
      <c r="J6" s="21">
        <v>26.5</v>
      </c>
      <c r="K6" s="21">
        <v>26</v>
      </c>
      <c r="L6" s="66">
        <f>F6</f>
        <v>30</v>
      </c>
      <c r="M6" s="67">
        <v>20</v>
      </c>
      <c r="N6" s="66">
        <f>L6*M6</f>
        <v>600</v>
      </c>
      <c r="O6" s="68" t="s">
        <v>20</v>
      </c>
      <c r="P6" s="69">
        <f>L6/$N$20</f>
        <v>28.697149416491293</v>
      </c>
      <c r="Q6" s="47">
        <f>M6*P6</f>
        <v>573.9429883298259</v>
      </c>
      <c r="R6" s="65">
        <f>F6*(1+$R$2)</f>
        <v>49.5</v>
      </c>
      <c r="S6" s="47">
        <f>R6/10</f>
        <v>4.95</v>
      </c>
      <c r="T6" s="47">
        <f>R6+S6</f>
        <v>54.45</v>
      </c>
      <c r="U6" s="47">
        <f>M6*T6</f>
        <v>1089</v>
      </c>
      <c r="V6" s="44"/>
      <c r="W6" s="43"/>
      <c r="X6" s="43"/>
      <c r="Y6" s="43"/>
    </row>
    <row r="7" spans="1:25" ht="12.75" customHeight="1">
      <c r="A7" s="87"/>
      <c r="B7" s="39"/>
      <c r="C7" s="6"/>
      <c r="D7" s="7"/>
      <c r="E7" s="7"/>
      <c r="F7" s="7"/>
      <c r="G7" s="7"/>
      <c r="H7" s="7"/>
      <c r="I7" s="7"/>
      <c r="J7" s="7"/>
      <c r="K7" s="7"/>
      <c r="L7" s="67"/>
      <c r="M7" s="67"/>
      <c r="N7" s="66" t="s">
        <v>18</v>
      </c>
      <c r="O7" s="67"/>
      <c r="P7" s="67"/>
      <c r="Q7" s="43"/>
      <c r="R7" s="50">
        <f>(R6-P6)/P6</f>
        <v>0.7249100000000002</v>
      </c>
      <c r="S7" s="48"/>
      <c r="T7" s="48"/>
      <c r="U7" s="43"/>
      <c r="V7" s="43"/>
      <c r="W7" s="43"/>
      <c r="X7" s="43"/>
      <c r="Y7" s="43"/>
    </row>
    <row r="8" spans="1:25" ht="30" customHeight="1">
      <c r="A8" s="87"/>
      <c r="B8" s="40" t="s">
        <v>33</v>
      </c>
      <c r="C8" s="22" t="s">
        <v>34</v>
      </c>
      <c r="D8" s="16">
        <v>61</v>
      </c>
      <c r="E8" s="16">
        <v>51</v>
      </c>
      <c r="F8" s="15">
        <v>39</v>
      </c>
      <c r="G8" s="15">
        <v>36</v>
      </c>
      <c r="H8" s="15">
        <v>36</v>
      </c>
      <c r="I8" s="15">
        <v>33</v>
      </c>
      <c r="J8" s="15">
        <v>32</v>
      </c>
      <c r="K8" s="15">
        <v>31</v>
      </c>
      <c r="L8" s="70">
        <f>F8</f>
        <v>39</v>
      </c>
      <c r="M8" s="85">
        <v>10</v>
      </c>
      <c r="N8" s="66">
        <f>L8*M8</f>
        <v>390</v>
      </c>
      <c r="O8" s="68" t="s">
        <v>21</v>
      </c>
      <c r="P8" s="69">
        <f>L8/$N$20</f>
        <v>37.30629424143868</v>
      </c>
      <c r="Q8" s="47">
        <f>M8*P8</f>
        <v>373.0629424143868</v>
      </c>
      <c r="R8" s="65">
        <f>F8*(1+$R$2)</f>
        <v>64.35</v>
      </c>
      <c r="S8" s="47">
        <f>R8/10</f>
        <v>6.435</v>
      </c>
      <c r="T8" s="47">
        <f>R8+S8</f>
        <v>70.785</v>
      </c>
      <c r="U8" s="47">
        <f>M8*T8</f>
        <v>707.8499999999999</v>
      </c>
      <c r="V8" s="43"/>
      <c r="W8" s="43"/>
      <c r="X8" s="43"/>
      <c r="Y8" s="43"/>
    </row>
    <row r="9" spans="1:25" ht="14.25" customHeight="1">
      <c r="A9" s="87"/>
      <c r="B9" s="41"/>
      <c r="C9" s="6"/>
      <c r="D9" s="8"/>
      <c r="E9" s="8"/>
      <c r="F9" s="7"/>
      <c r="G9" s="7"/>
      <c r="H9" s="7"/>
      <c r="I9" s="7"/>
      <c r="J9" s="7"/>
      <c r="K9" s="7"/>
      <c r="L9" s="67"/>
      <c r="M9" s="67">
        <f>SUM(M6:M8)</f>
        <v>30</v>
      </c>
      <c r="N9" s="66"/>
      <c r="O9" s="67"/>
      <c r="P9" s="67"/>
      <c r="Q9" s="43"/>
      <c r="R9" s="50">
        <f>(R8-P8)/P8</f>
        <v>0.72491</v>
      </c>
      <c r="S9" s="43"/>
      <c r="T9" s="43"/>
      <c r="U9" s="43"/>
      <c r="V9" s="43"/>
      <c r="W9" s="43"/>
      <c r="X9" s="43"/>
      <c r="Y9" s="43"/>
    </row>
    <row r="10" spans="1:25" ht="21.75" customHeight="1">
      <c r="A10" s="87"/>
      <c r="B10" s="40" t="s">
        <v>33</v>
      </c>
      <c r="C10" s="22" t="s">
        <v>35</v>
      </c>
      <c r="D10" s="16">
        <v>63</v>
      </c>
      <c r="E10" s="16">
        <v>53</v>
      </c>
      <c r="F10" s="16">
        <v>42</v>
      </c>
      <c r="G10" s="16">
        <v>39</v>
      </c>
      <c r="H10" s="16">
        <v>39</v>
      </c>
      <c r="I10" s="16">
        <v>36</v>
      </c>
      <c r="J10" s="16">
        <v>35</v>
      </c>
      <c r="K10" s="16">
        <v>34</v>
      </c>
      <c r="L10" s="71"/>
      <c r="M10" s="71"/>
      <c r="N10" s="86">
        <f>SUM(N6:N9)</f>
        <v>990</v>
      </c>
      <c r="O10" s="71"/>
      <c r="P10" s="71"/>
      <c r="Q10" s="73">
        <f>SUM(Q6:Q9)</f>
        <v>947.0059307442127</v>
      </c>
      <c r="R10" s="71"/>
      <c r="S10" s="71"/>
      <c r="T10" s="43"/>
      <c r="U10" s="43"/>
      <c r="V10" s="43"/>
      <c r="W10" s="43"/>
      <c r="X10" s="43"/>
      <c r="Y10" s="43"/>
    </row>
    <row r="11" spans="1:25" ht="15" customHeight="1">
      <c r="A11" s="36"/>
      <c r="B11" s="41"/>
      <c r="C11" s="6"/>
      <c r="D11" s="8"/>
      <c r="E11" s="8"/>
      <c r="F11" s="8"/>
      <c r="G11" s="8"/>
      <c r="H11" s="8"/>
      <c r="I11" s="8"/>
      <c r="J11" s="8"/>
      <c r="K11" s="8"/>
      <c r="L11" s="71"/>
      <c r="M11" s="71"/>
      <c r="N11" s="74"/>
      <c r="O11" s="71"/>
      <c r="P11" s="71"/>
      <c r="Q11" s="71"/>
      <c r="R11" s="71"/>
      <c r="S11" s="71"/>
      <c r="T11" s="43"/>
      <c r="U11" s="43"/>
      <c r="V11" s="63">
        <v>5</v>
      </c>
      <c r="W11" s="46" t="s">
        <v>70</v>
      </c>
      <c r="X11" s="43"/>
      <c r="Y11" s="43"/>
    </row>
    <row r="12" spans="1:25" ht="27" customHeight="1">
      <c r="A12" s="87" t="s">
        <v>36</v>
      </c>
      <c r="B12" s="42" t="s">
        <v>37</v>
      </c>
      <c r="C12" s="23" t="s">
        <v>38</v>
      </c>
      <c r="D12" s="16">
        <v>56</v>
      </c>
      <c r="E12" s="16">
        <v>44</v>
      </c>
      <c r="F12" s="16">
        <v>39</v>
      </c>
      <c r="G12" s="16">
        <v>34</v>
      </c>
      <c r="H12" s="16">
        <v>33</v>
      </c>
      <c r="I12" s="16">
        <v>32.5</v>
      </c>
      <c r="J12" s="16">
        <v>31.5</v>
      </c>
      <c r="K12" s="16">
        <v>31</v>
      </c>
      <c r="L12" s="74">
        <v>0</v>
      </c>
      <c r="M12" s="71">
        <v>1</v>
      </c>
      <c r="N12" s="74">
        <f>L12*M12</f>
        <v>0</v>
      </c>
      <c r="O12" s="75" t="s">
        <v>75</v>
      </c>
      <c r="P12" s="71"/>
      <c r="Q12" s="80">
        <f>L12*M12</f>
        <v>0</v>
      </c>
      <c r="R12" s="71"/>
      <c r="S12" s="71"/>
      <c r="T12" s="43"/>
      <c r="U12" s="43"/>
      <c r="V12" s="43"/>
      <c r="W12" s="43"/>
      <c r="X12" s="43"/>
      <c r="Y12" s="43"/>
    </row>
    <row r="13" spans="1:25" ht="14.25" customHeight="1" thickBot="1">
      <c r="A13" s="87"/>
      <c r="B13" s="39"/>
      <c r="C13" s="9"/>
      <c r="D13" s="10"/>
      <c r="E13" s="10"/>
      <c r="F13" s="10"/>
      <c r="G13" s="10"/>
      <c r="H13" s="10"/>
      <c r="I13" s="10"/>
      <c r="J13" s="10"/>
      <c r="K13" s="10"/>
      <c r="L13" s="76" t="s">
        <v>63</v>
      </c>
      <c r="M13" s="71">
        <v>1</v>
      </c>
      <c r="N13" s="74">
        <v>30</v>
      </c>
      <c r="O13" s="75" t="s">
        <v>64</v>
      </c>
      <c r="P13" s="71"/>
      <c r="Q13" s="77">
        <f>N13/N20</f>
        <v>28.697149416491293</v>
      </c>
      <c r="R13" s="71"/>
      <c r="S13" s="71"/>
      <c r="T13" s="43"/>
      <c r="U13" s="43"/>
      <c r="V13" s="43"/>
      <c r="W13" s="43"/>
      <c r="X13" s="43"/>
      <c r="Y13" s="43"/>
    </row>
    <row r="14" spans="1:25" ht="27.75" customHeight="1">
      <c r="A14" s="87"/>
      <c r="B14" s="42" t="s">
        <v>39</v>
      </c>
      <c r="C14" s="23" t="s">
        <v>38</v>
      </c>
      <c r="D14" s="16">
        <v>61</v>
      </c>
      <c r="E14" s="16">
        <v>49</v>
      </c>
      <c r="F14" s="16">
        <v>44</v>
      </c>
      <c r="G14" s="16">
        <v>39</v>
      </c>
      <c r="H14" s="16">
        <v>38</v>
      </c>
      <c r="I14" s="16">
        <v>37</v>
      </c>
      <c r="J14" s="16">
        <v>37</v>
      </c>
      <c r="K14" s="16">
        <v>36</v>
      </c>
      <c r="L14" s="74">
        <v>110</v>
      </c>
      <c r="M14" s="71">
        <v>1</v>
      </c>
      <c r="N14" s="78">
        <f>L14*M14</f>
        <v>110</v>
      </c>
      <c r="O14" s="71" t="s">
        <v>19</v>
      </c>
      <c r="P14" s="71"/>
      <c r="Q14" s="79">
        <f>L14/N20</f>
        <v>105.2228811938014</v>
      </c>
      <c r="R14" s="80"/>
      <c r="S14" s="80"/>
      <c r="T14" s="44"/>
      <c r="U14" s="43"/>
      <c r="V14" s="43"/>
      <c r="W14" s="43"/>
      <c r="X14" s="43"/>
      <c r="Y14" s="43"/>
    </row>
    <row r="15" spans="1:25" ht="15" customHeight="1" thickBot="1">
      <c r="A15" s="36"/>
      <c r="B15" s="29"/>
      <c r="C15" s="9"/>
      <c r="D15" s="10"/>
      <c r="E15" s="10"/>
      <c r="F15" s="10"/>
      <c r="G15" s="10"/>
      <c r="H15" s="10"/>
      <c r="I15" s="10"/>
      <c r="J15" s="10"/>
      <c r="K15" s="10"/>
      <c r="L15" s="71"/>
      <c r="M15" s="71"/>
      <c r="N15" s="74"/>
      <c r="O15" s="71"/>
      <c r="P15" s="71"/>
      <c r="Q15" s="71"/>
      <c r="R15" s="71"/>
      <c r="S15" s="71"/>
      <c r="T15" s="43"/>
      <c r="U15" s="43"/>
      <c r="V15" s="43"/>
      <c r="W15" s="43"/>
      <c r="X15" s="43"/>
      <c r="Y15" s="43"/>
    </row>
    <row r="16" spans="1:25" ht="28.5" customHeight="1">
      <c r="A16" s="87" t="s">
        <v>40</v>
      </c>
      <c r="B16" s="30" t="s">
        <v>5</v>
      </c>
      <c r="C16" s="24" t="s">
        <v>41</v>
      </c>
      <c r="D16" s="16">
        <v>59</v>
      </c>
      <c r="E16" s="16">
        <v>41</v>
      </c>
      <c r="F16" s="16">
        <v>34</v>
      </c>
      <c r="G16" s="16">
        <v>32</v>
      </c>
      <c r="H16" s="16">
        <v>31</v>
      </c>
      <c r="I16" s="16">
        <v>31</v>
      </c>
      <c r="J16" s="16">
        <v>30</v>
      </c>
      <c r="K16" s="15">
        <v>29</v>
      </c>
      <c r="L16" s="71"/>
      <c r="M16" s="71"/>
      <c r="N16" s="74">
        <f>N10+N12+N13+N14</f>
        <v>1130</v>
      </c>
      <c r="O16" s="75" t="s">
        <v>76</v>
      </c>
      <c r="P16" s="71"/>
      <c r="Q16" s="80">
        <f>Q10+Q13+Q14</f>
        <v>1080.9259613545053</v>
      </c>
      <c r="R16" s="81" t="str">
        <f>O16</f>
        <v>Total jerseys costs</v>
      </c>
      <c r="S16" s="80"/>
      <c r="T16" s="44"/>
      <c r="U16" s="47">
        <f>U6+U8</f>
        <v>1796.85</v>
      </c>
      <c r="V16" s="44" t="str">
        <f>U5</f>
        <v>Total Rev.</v>
      </c>
      <c r="W16" s="43"/>
      <c r="X16" s="43"/>
      <c r="Y16" s="43"/>
    </row>
    <row r="17" spans="1:25" ht="15" customHeight="1">
      <c r="A17" s="87"/>
      <c r="B17" s="29"/>
      <c r="C17" s="11"/>
      <c r="D17" s="8"/>
      <c r="E17" s="8"/>
      <c r="F17" s="8"/>
      <c r="G17" s="8"/>
      <c r="H17" s="8"/>
      <c r="I17" s="8"/>
      <c r="J17" s="8"/>
      <c r="K17" s="7"/>
      <c r="L17" s="43"/>
      <c r="M17" s="43"/>
      <c r="N17" s="43"/>
      <c r="O17" s="43"/>
      <c r="P17" s="43"/>
      <c r="Q17" s="43"/>
      <c r="R17" s="43"/>
      <c r="S17" s="43"/>
      <c r="T17" s="43"/>
      <c r="U17" s="61">
        <f>(S6*M6)+(S8*M8)</f>
        <v>163.35</v>
      </c>
      <c r="V17" s="43" t="str">
        <f>S5</f>
        <v>GST</v>
      </c>
      <c r="W17" s="43"/>
      <c r="X17" s="43"/>
      <c r="Y17" s="43"/>
    </row>
    <row r="18" spans="1:25" ht="38.25" customHeight="1">
      <c r="A18" s="87"/>
      <c r="B18" s="30" t="s">
        <v>6</v>
      </c>
      <c r="C18" s="24" t="s">
        <v>41</v>
      </c>
      <c r="D18" s="16">
        <v>91</v>
      </c>
      <c r="E18" s="16">
        <v>71</v>
      </c>
      <c r="F18" s="16">
        <v>61</v>
      </c>
      <c r="G18" s="16">
        <v>51</v>
      </c>
      <c r="H18" s="16">
        <v>46</v>
      </c>
      <c r="I18" s="16">
        <v>41</v>
      </c>
      <c r="J18" s="16">
        <v>40</v>
      </c>
      <c r="K18" s="16">
        <v>40</v>
      </c>
      <c r="L18" s="43"/>
      <c r="M18" s="43"/>
      <c r="N18" s="43"/>
      <c r="O18" s="43"/>
      <c r="P18" s="43"/>
      <c r="Q18" s="43" t="s">
        <v>18</v>
      </c>
      <c r="R18" s="43"/>
      <c r="S18" s="43"/>
      <c r="T18" s="43"/>
      <c r="U18" s="47">
        <f>U16-U17</f>
        <v>1633.5</v>
      </c>
      <c r="V18" s="64" t="s">
        <v>74</v>
      </c>
      <c r="W18" s="43"/>
      <c r="X18" s="43"/>
      <c r="Y18" s="43"/>
    </row>
    <row r="19" spans="1:25" ht="15" customHeight="1">
      <c r="A19" s="36"/>
      <c r="B19" s="29"/>
      <c r="C19" s="6"/>
      <c r="D19" s="8"/>
      <c r="E19" s="8"/>
      <c r="F19" s="8"/>
      <c r="G19" s="8"/>
      <c r="H19" s="8"/>
      <c r="I19" s="8"/>
      <c r="J19" s="8"/>
      <c r="K19" s="8"/>
      <c r="L19" s="43"/>
      <c r="M19" s="43"/>
      <c r="N19" s="43"/>
      <c r="O19" s="43"/>
      <c r="P19" s="46"/>
      <c r="Q19" s="43"/>
      <c r="R19" s="43"/>
      <c r="S19" s="43"/>
      <c r="T19" s="43"/>
      <c r="U19" s="62">
        <f>M9*V11</f>
        <v>150</v>
      </c>
      <c r="V19" s="51" t="s">
        <v>71</v>
      </c>
      <c r="W19" s="43"/>
      <c r="X19" s="43"/>
      <c r="Y19" s="43"/>
    </row>
    <row r="20" spans="1:25" ht="27" customHeight="1">
      <c r="A20" s="88" t="s">
        <v>42</v>
      </c>
      <c r="B20" s="42" t="s">
        <v>43</v>
      </c>
      <c r="C20" s="22" t="s">
        <v>44</v>
      </c>
      <c r="D20" s="17">
        <v>170</v>
      </c>
      <c r="E20" s="17">
        <v>150</v>
      </c>
      <c r="F20" s="17">
        <v>140</v>
      </c>
      <c r="G20" s="17">
        <v>130</v>
      </c>
      <c r="H20" s="17">
        <v>120</v>
      </c>
      <c r="I20" s="17">
        <v>110</v>
      </c>
      <c r="J20" s="17">
        <v>110</v>
      </c>
      <c r="K20" s="17">
        <v>110</v>
      </c>
      <c r="L20" s="43"/>
      <c r="M20" s="43"/>
      <c r="N20" s="45">
        <v>1.0454</v>
      </c>
      <c r="O20" s="46" t="s">
        <v>72</v>
      </c>
      <c r="P20" s="43"/>
      <c r="Q20" s="43"/>
      <c r="R20" s="43"/>
      <c r="S20" s="43"/>
      <c r="T20" s="43"/>
      <c r="U20" s="62">
        <f>U18-U19</f>
        <v>1483.5</v>
      </c>
      <c r="V20" s="64" t="str">
        <f>V18</f>
        <v>Total Rev. less GST</v>
      </c>
      <c r="W20" s="43"/>
      <c r="X20" s="43"/>
      <c r="Y20" s="43"/>
    </row>
    <row r="21" spans="1:25" ht="15.75" customHeight="1">
      <c r="A21" s="88"/>
      <c r="B21" s="31"/>
      <c r="C21" s="6"/>
      <c r="D21" s="8"/>
      <c r="E21" s="8"/>
      <c r="F21" s="8"/>
      <c r="G21" s="8"/>
      <c r="H21" s="8"/>
      <c r="I21" s="8"/>
      <c r="J21" s="8"/>
      <c r="K21" s="8"/>
      <c r="L21" s="43"/>
      <c r="M21" s="43"/>
      <c r="N21" s="43"/>
      <c r="O21" s="43"/>
      <c r="P21" s="43"/>
      <c r="Q21" s="43"/>
      <c r="R21" s="43"/>
      <c r="S21" s="43"/>
      <c r="T21" s="43"/>
      <c r="U21" s="62">
        <f>Q16</f>
        <v>1080.9259613545053</v>
      </c>
      <c r="V21" s="82" t="str">
        <f>R16</f>
        <v>Total jerseys costs</v>
      </c>
      <c r="W21" s="43"/>
      <c r="X21" s="43"/>
      <c r="Y21" s="43"/>
    </row>
    <row r="22" spans="1:25" ht="27.75" customHeight="1">
      <c r="A22" s="88"/>
      <c r="B22" s="32" t="s">
        <v>7</v>
      </c>
      <c r="C22" s="22" t="s">
        <v>45</v>
      </c>
      <c r="D22" s="17">
        <v>101</v>
      </c>
      <c r="E22" s="17">
        <v>91</v>
      </c>
      <c r="F22" s="17">
        <v>56</v>
      </c>
      <c r="G22" s="17">
        <v>51</v>
      </c>
      <c r="H22" s="17">
        <v>51</v>
      </c>
      <c r="I22" s="17">
        <v>46</v>
      </c>
      <c r="J22" s="17">
        <v>44</v>
      </c>
      <c r="K22" s="17">
        <v>41.2</v>
      </c>
      <c r="L22" s="43"/>
      <c r="M22" s="43"/>
      <c r="N22" s="43"/>
      <c r="O22" s="43"/>
      <c r="P22" s="43"/>
      <c r="Q22" s="43"/>
      <c r="R22" s="43"/>
      <c r="S22" s="43"/>
      <c r="T22" s="43"/>
      <c r="U22" s="83">
        <f>U20-U21</f>
        <v>402.57403864549474</v>
      </c>
      <c r="V22" s="54" t="s">
        <v>77</v>
      </c>
      <c r="W22" s="55"/>
      <c r="X22" s="43"/>
      <c r="Y22" s="43"/>
    </row>
    <row r="23" spans="1:25" ht="15" customHeight="1">
      <c r="A23" s="36"/>
      <c r="B23" s="31"/>
      <c r="C23" s="6"/>
      <c r="D23" s="8"/>
      <c r="E23" s="8"/>
      <c r="F23" s="8"/>
      <c r="G23" s="8"/>
      <c r="H23" s="8"/>
      <c r="I23" s="8"/>
      <c r="J23" s="8"/>
      <c r="K23" s="8"/>
      <c r="L23" s="43"/>
      <c r="M23" s="43"/>
      <c r="N23" s="43"/>
      <c r="O23" s="43"/>
      <c r="P23" s="43"/>
      <c r="Q23" s="43"/>
      <c r="R23" s="43"/>
      <c r="S23" s="43"/>
      <c r="T23" s="43"/>
      <c r="U23" s="84">
        <f>U22/U18</f>
        <v>0.24644875337954988</v>
      </c>
      <c r="V23" s="56" t="s">
        <v>78</v>
      </c>
      <c r="W23" s="55"/>
      <c r="X23" s="43"/>
      <c r="Y23" s="43"/>
    </row>
    <row r="24" spans="1:11" ht="29.25" customHeight="1">
      <c r="A24" s="88" t="s">
        <v>46</v>
      </c>
      <c r="B24" s="42" t="s">
        <v>8</v>
      </c>
      <c r="C24" s="22" t="s">
        <v>47</v>
      </c>
      <c r="D24" s="17">
        <v>46</v>
      </c>
      <c r="E24" s="17">
        <v>31</v>
      </c>
      <c r="F24" s="17">
        <v>26</v>
      </c>
      <c r="G24" s="17">
        <v>26</v>
      </c>
      <c r="H24" s="17">
        <v>24.5</v>
      </c>
      <c r="I24" s="17">
        <v>23</v>
      </c>
      <c r="J24" s="17">
        <v>22</v>
      </c>
      <c r="K24" s="17">
        <v>20.5</v>
      </c>
    </row>
    <row r="25" spans="1:11" ht="15.75" customHeight="1">
      <c r="A25" s="88"/>
      <c r="B25" s="33"/>
      <c r="C25" s="6"/>
      <c r="D25" s="8"/>
      <c r="E25" s="8"/>
      <c r="F25" s="8"/>
      <c r="G25" s="8"/>
      <c r="H25" s="8"/>
      <c r="I25" s="8"/>
      <c r="J25" s="8"/>
      <c r="K25" s="8"/>
    </row>
    <row r="26" spans="1:11" ht="27" customHeight="1">
      <c r="A26" s="88"/>
      <c r="B26" s="42" t="s">
        <v>10</v>
      </c>
      <c r="C26" s="22" t="s">
        <v>44</v>
      </c>
      <c r="D26" s="17">
        <v>52</v>
      </c>
      <c r="E26" s="17">
        <v>39</v>
      </c>
      <c r="F26" s="17">
        <v>35</v>
      </c>
      <c r="G26" s="17">
        <v>31.5</v>
      </c>
      <c r="H26" s="17">
        <v>29.6</v>
      </c>
      <c r="I26" s="17">
        <v>28.8</v>
      </c>
      <c r="J26" s="17">
        <v>28</v>
      </c>
      <c r="K26" s="17">
        <v>27</v>
      </c>
    </row>
    <row r="27" spans="1:11" ht="15.75" customHeight="1">
      <c r="A27" s="88"/>
      <c r="B27" s="33"/>
      <c r="C27" s="6"/>
      <c r="D27" s="8"/>
      <c r="E27" s="8"/>
      <c r="F27" s="8"/>
      <c r="G27" s="8"/>
      <c r="H27" s="8"/>
      <c r="I27" s="8"/>
      <c r="J27" s="8"/>
      <c r="K27" s="8"/>
    </row>
    <row r="28" spans="1:11" ht="30.75" customHeight="1">
      <c r="A28" s="88"/>
      <c r="B28" s="42" t="s">
        <v>12</v>
      </c>
      <c r="C28" s="22" t="s">
        <v>44</v>
      </c>
      <c r="D28" s="17">
        <v>44</v>
      </c>
      <c r="E28" s="17">
        <v>31</v>
      </c>
      <c r="F28" s="17">
        <v>26</v>
      </c>
      <c r="G28" s="17">
        <v>26</v>
      </c>
      <c r="H28" s="17">
        <v>24.5</v>
      </c>
      <c r="I28" s="17">
        <v>23</v>
      </c>
      <c r="J28" s="17">
        <v>22</v>
      </c>
      <c r="K28" s="17">
        <v>20.5</v>
      </c>
    </row>
    <row r="29" spans="1:11" ht="15" customHeight="1">
      <c r="A29" s="36"/>
      <c r="B29" s="29"/>
      <c r="C29" s="6"/>
      <c r="D29" s="8"/>
      <c r="E29" s="8"/>
      <c r="F29" s="8"/>
      <c r="G29" s="8"/>
      <c r="H29" s="8"/>
      <c r="I29" s="8"/>
      <c r="J29" s="8"/>
      <c r="K29" s="8"/>
    </row>
    <row r="30" spans="1:11" s="14" customFormat="1" ht="24.75" customHeight="1">
      <c r="A30" s="88" t="s">
        <v>48</v>
      </c>
      <c r="B30" s="34" t="s">
        <v>9</v>
      </c>
      <c r="C30" s="25" t="s">
        <v>49</v>
      </c>
      <c r="D30" s="16">
        <v>42</v>
      </c>
      <c r="E30" s="16">
        <v>29</v>
      </c>
      <c r="F30" s="16">
        <v>24</v>
      </c>
      <c r="G30" s="16">
        <v>22.5</v>
      </c>
      <c r="H30" s="16">
        <v>22.5</v>
      </c>
      <c r="I30" s="16">
        <v>22.5</v>
      </c>
      <c r="J30" s="16">
        <v>22.5</v>
      </c>
      <c r="K30" s="16">
        <v>22.4</v>
      </c>
    </row>
    <row r="31" spans="1:11" ht="17.25" customHeight="1">
      <c r="A31" s="88"/>
      <c r="B31" s="33"/>
      <c r="C31" s="6"/>
      <c r="D31" s="8"/>
      <c r="E31" s="8"/>
      <c r="F31" s="8"/>
      <c r="G31" s="8"/>
      <c r="H31" s="8"/>
      <c r="I31" s="8"/>
      <c r="J31" s="8"/>
      <c r="K31" s="8"/>
    </row>
    <row r="32" spans="1:11" ht="23.25" customHeight="1">
      <c r="A32" s="88"/>
      <c r="B32" s="32" t="s">
        <v>11</v>
      </c>
      <c r="C32" s="25" t="s">
        <v>49</v>
      </c>
      <c r="D32" s="17">
        <v>45</v>
      </c>
      <c r="E32" s="17">
        <v>32</v>
      </c>
      <c r="F32" s="17">
        <v>27</v>
      </c>
      <c r="G32" s="17">
        <v>26.5</v>
      </c>
      <c r="H32" s="17">
        <v>26</v>
      </c>
      <c r="I32" s="17">
        <v>25.8</v>
      </c>
      <c r="J32" s="17">
        <v>25.8</v>
      </c>
      <c r="K32" s="17">
        <v>25.5</v>
      </c>
    </row>
    <row r="33" spans="1:11" ht="15" customHeight="1">
      <c r="A33" s="88"/>
      <c r="B33" s="29"/>
      <c r="C33" s="6"/>
      <c r="D33" s="8"/>
      <c r="E33" s="8"/>
      <c r="F33" s="8"/>
      <c r="G33" s="8"/>
      <c r="H33" s="8"/>
      <c r="I33" s="8"/>
      <c r="J33" s="8"/>
      <c r="K33" s="8"/>
    </row>
    <row r="34" spans="1:11" ht="29.25" customHeight="1">
      <c r="A34" s="88"/>
      <c r="B34" s="32" t="s">
        <v>13</v>
      </c>
      <c r="C34" s="25" t="s">
        <v>49</v>
      </c>
      <c r="D34" s="17">
        <v>44</v>
      </c>
      <c r="E34" s="17">
        <v>30</v>
      </c>
      <c r="F34" s="17">
        <v>24</v>
      </c>
      <c r="G34" s="17">
        <v>22.5</v>
      </c>
      <c r="H34" s="17">
        <v>22</v>
      </c>
      <c r="I34" s="17">
        <v>21.8</v>
      </c>
      <c r="J34" s="17">
        <v>21.8</v>
      </c>
      <c r="K34" s="17">
        <v>20.5</v>
      </c>
    </row>
    <row r="35" spans="1:11" ht="15" customHeight="1">
      <c r="A35" s="36"/>
      <c r="B35" s="33"/>
      <c r="C35" s="6"/>
      <c r="D35" s="8"/>
      <c r="E35" s="8"/>
      <c r="F35" s="8"/>
      <c r="G35" s="8"/>
      <c r="H35" s="8"/>
      <c r="I35" s="8"/>
      <c r="J35" s="8"/>
      <c r="K35" s="8"/>
    </row>
    <row r="36" spans="1:11" ht="29.25" customHeight="1">
      <c r="A36" s="88" t="s">
        <v>50</v>
      </c>
      <c r="B36" s="35" t="s">
        <v>51</v>
      </c>
      <c r="C36" s="22" t="s">
        <v>52</v>
      </c>
      <c r="D36" s="17">
        <v>79</v>
      </c>
      <c r="E36" s="17">
        <v>69</v>
      </c>
      <c r="F36" s="17">
        <v>61</v>
      </c>
      <c r="G36" s="17">
        <v>54</v>
      </c>
      <c r="H36" s="17">
        <v>49</v>
      </c>
      <c r="I36" s="17">
        <v>49</v>
      </c>
      <c r="J36" s="17">
        <v>45</v>
      </c>
      <c r="K36" s="17">
        <v>41</v>
      </c>
    </row>
    <row r="37" spans="1:11" ht="15" customHeight="1">
      <c r="A37" s="88"/>
      <c r="B37" s="28" t="s">
        <v>14</v>
      </c>
      <c r="C37" s="6"/>
      <c r="D37" s="8"/>
      <c r="E37" s="8"/>
      <c r="F37" s="8"/>
      <c r="G37" s="8"/>
      <c r="H37" s="8"/>
      <c r="I37" s="8"/>
      <c r="J37" s="8"/>
      <c r="K37" s="8"/>
    </row>
    <row r="38" spans="1:11" ht="28.5" customHeight="1">
      <c r="A38" s="88"/>
      <c r="B38" s="35" t="s">
        <v>53</v>
      </c>
      <c r="C38" s="22" t="s">
        <v>52</v>
      </c>
      <c r="D38" s="17">
        <v>74</v>
      </c>
      <c r="E38" s="17">
        <v>64</v>
      </c>
      <c r="F38" s="17">
        <v>57</v>
      </c>
      <c r="G38" s="17">
        <v>52</v>
      </c>
      <c r="H38" s="17">
        <v>47</v>
      </c>
      <c r="I38" s="17">
        <v>42</v>
      </c>
      <c r="J38" s="17">
        <v>39</v>
      </c>
      <c r="K38" s="17">
        <v>37</v>
      </c>
    </row>
    <row r="39" spans="1:11" ht="15" customHeight="1">
      <c r="A39" s="36"/>
      <c r="B39" s="28" t="s">
        <v>14</v>
      </c>
      <c r="C39" s="6"/>
      <c r="D39" s="8"/>
      <c r="E39" s="8"/>
      <c r="F39" s="8"/>
      <c r="G39" s="8"/>
      <c r="H39" s="8"/>
      <c r="I39" s="8"/>
      <c r="J39" s="8"/>
      <c r="K39" s="8"/>
    </row>
    <row r="40" spans="1:11" ht="27.75" customHeight="1">
      <c r="A40" s="88" t="s">
        <v>54</v>
      </c>
      <c r="B40" s="27" t="s">
        <v>15</v>
      </c>
      <c r="C40" s="22" t="s">
        <v>55</v>
      </c>
      <c r="D40" s="26">
        <v>63</v>
      </c>
      <c r="E40" s="26">
        <v>48</v>
      </c>
      <c r="F40" s="26">
        <v>43</v>
      </c>
      <c r="G40" s="26">
        <v>41</v>
      </c>
      <c r="H40" s="26">
        <v>39</v>
      </c>
      <c r="I40" s="26">
        <v>38</v>
      </c>
      <c r="J40" s="26">
        <v>38</v>
      </c>
      <c r="K40" s="26">
        <v>37</v>
      </c>
    </row>
    <row r="41" spans="1:11" ht="15" customHeight="1">
      <c r="A41" s="88"/>
      <c r="B41" s="28"/>
      <c r="C41" s="6"/>
      <c r="D41" s="8"/>
      <c r="E41" s="8"/>
      <c r="F41" s="8"/>
      <c r="G41" s="8"/>
      <c r="H41" s="8"/>
      <c r="I41" s="8"/>
      <c r="J41" s="8"/>
      <c r="K41" s="8"/>
    </row>
    <row r="42" spans="1:11" ht="26.25" customHeight="1">
      <c r="A42" s="88"/>
      <c r="B42" s="27" t="s">
        <v>56</v>
      </c>
      <c r="C42" s="12" t="s">
        <v>57</v>
      </c>
      <c r="D42" s="26">
        <v>63</v>
      </c>
      <c r="E42" s="26">
        <v>58</v>
      </c>
      <c r="F42" s="26">
        <v>50</v>
      </c>
      <c r="G42" s="26">
        <v>42</v>
      </c>
      <c r="H42" s="26">
        <v>40</v>
      </c>
      <c r="I42" s="26">
        <v>40</v>
      </c>
      <c r="J42" s="26">
        <v>39</v>
      </c>
      <c r="K42" s="26">
        <v>38</v>
      </c>
    </row>
    <row r="43" spans="1:11" ht="15" customHeight="1">
      <c r="A43" s="36"/>
      <c r="B43" s="28"/>
      <c r="C43" s="6"/>
      <c r="D43" s="8"/>
      <c r="E43" s="8"/>
      <c r="F43" s="8"/>
      <c r="G43" s="8"/>
      <c r="H43" s="8"/>
      <c r="I43" s="8"/>
      <c r="J43" s="8"/>
      <c r="K43" s="8"/>
    </row>
    <row r="44" spans="1:11" ht="30" customHeight="1">
      <c r="A44" s="88" t="s">
        <v>58</v>
      </c>
      <c r="B44" s="27" t="s">
        <v>16</v>
      </c>
      <c r="C44" s="12" t="s">
        <v>57</v>
      </c>
      <c r="D44" s="26">
        <v>123</v>
      </c>
      <c r="E44" s="26">
        <v>89</v>
      </c>
      <c r="F44" s="26">
        <v>79</v>
      </c>
      <c r="G44" s="26">
        <v>77</v>
      </c>
      <c r="H44" s="26">
        <v>75</v>
      </c>
      <c r="I44" s="26">
        <v>73</v>
      </c>
      <c r="J44" s="26">
        <v>71</v>
      </c>
      <c r="K44" s="26">
        <v>68</v>
      </c>
    </row>
    <row r="45" spans="1:11" ht="15" customHeight="1">
      <c r="A45" s="88"/>
      <c r="B45" s="28"/>
      <c r="C45" s="6"/>
      <c r="D45" s="8"/>
      <c r="E45" s="8"/>
      <c r="F45" s="8"/>
      <c r="G45" s="8"/>
      <c r="H45" s="8"/>
      <c r="I45" s="8"/>
      <c r="J45" s="8"/>
      <c r="K45" s="8"/>
    </row>
    <row r="46" spans="1:11" ht="31.5" customHeight="1">
      <c r="A46" s="88"/>
      <c r="B46" s="27" t="s">
        <v>17</v>
      </c>
      <c r="C46" s="12" t="s">
        <v>57</v>
      </c>
      <c r="D46" s="26">
        <v>133</v>
      </c>
      <c r="E46" s="26">
        <v>94</v>
      </c>
      <c r="F46" s="26">
        <v>84</v>
      </c>
      <c r="G46" s="26">
        <v>82</v>
      </c>
      <c r="H46" s="26">
        <v>80</v>
      </c>
      <c r="I46" s="26">
        <v>78</v>
      </c>
      <c r="J46" s="26">
        <v>76</v>
      </c>
      <c r="K46" s="26">
        <v>73</v>
      </c>
    </row>
  </sheetData>
  <sheetProtection/>
  <mergeCells count="14">
    <mergeCell ref="A40:A42"/>
    <mergeCell ref="A44:A46"/>
    <mergeCell ref="A12:A14"/>
    <mergeCell ref="A16:A18"/>
    <mergeCell ref="A20:A22"/>
    <mergeCell ref="A24:A28"/>
    <mergeCell ref="A30:A34"/>
    <mergeCell ref="A36:A38"/>
    <mergeCell ref="C1:K1"/>
    <mergeCell ref="A2:A3"/>
    <mergeCell ref="B2:B3"/>
    <mergeCell ref="C2:C3"/>
    <mergeCell ref="F2:K2"/>
    <mergeCell ref="A4:A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2011-01-06T03:41:38Z</cp:lastPrinted>
  <dcterms:created xsi:type="dcterms:W3CDTF">1996-12-17T01:32:42Z</dcterms:created>
  <dcterms:modified xsi:type="dcterms:W3CDTF">2011-07-28T03:09:36Z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1432481697</vt:i4>
  </property>
  <property fmtid="{D5CDD505-2E9C-101B-9397-08002B2CF9AE}" pid="3" name="_PreviousAdHocReviewCycleID">
    <vt:i4>1570839867</vt:i4>
  </property>
</Properties>
</file>