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05" yWindow="-105" windowWidth="19425" windowHeight="10425"/>
  </bookViews>
  <sheets>
    <sheet name="Clubs" sheetId="4" r:id="rId1"/>
    <sheet name="Glossary" sheetId="5" r:id="rId2"/>
  </sheets>
  <definedNames>
    <definedName name="_xlnm._FilterDatabase" localSheetId="0" hidden="1">Clubs!$A$3:$G$99</definedName>
    <definedName name="_xlnm._FilterDatabase" localSheetId="1" hidden="1">Glossary!$A$2:$C$2</definedName>
    <definedName name="_xlnm.Print_Area" localSheetId="0">Clubs!$A$1:$G$99</definedName>
    <definedName name="_xlnm.Print_Titles" localSheetId="0">Clubs!$1:$3</definedName>
    <definedName name="_xlnm.Print_Titles" localSheetId="1">Glossary!$1:$2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5" i="4" l="1"/>
  <c r="G99" i="4"/>
  <c r="F104" i="4"/>
  <c r="F103" i="4"/>
  <c r="G102" i="4" l="1"/>
  <c r="G100" i="4"/>
  <c r="G5" i="4" l="1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F99" i="4"/>
  <c r="D99" i="4"/>
  <c r="C99" i="4"/>
  <c r="B99" i="4"/>
  <c r="G4" i="4"/>
  <c r="E99" i="4"/>
</calcChain>
</file>

<file path=xl/sharedStrings.xml><?xml version="1.0" encoding="utf-8"?>
<sst xmlns="http://schemas.openxmlformats.org/spreadsheetml/2006/main" count="119" uniqueCount="114">
  <si>
    <t xml:space="preserve"> Local Government Area (LGA) </t>
  </si>
  <si>
    <t>Net Profit</t>
  </si>
  <si>
    <t>Tax</t>
  </si>
  <si>
    <t>Premises Count</t>
  </si>
  <si>
    <t>Definition of Terms</t>
  </si>
  <si>
    <t>The name of the LGA in which the club is located. Note: LGA boundaries reflect changes resulting from the 2016 LGA reforms.</t>
  </si>
  <si>
    <t>Net profit is the combined profit from electronic gaming machines for all clubs within an LGA for the given period.</t>
  </si>
  <si>
    <t>The tax calculated from the operation of electronic gaming machines for all clubs within the LGA for the given period.</t>
  </si>
  <si>
    <t>Electronic Gaming Machine (EGM) numbers</t>
  </si>
  <si>
    <t>The number of clubs which had a profit or tax assessed relating to the operation of electronic gaming machines during the stated period within the LGA. Note: If an LGA has less than 5 clubs operating with in it, the data is merged with a neighbouring LGA to maintain commercial in confidence information pertaining to the individual earnings of each club.</t>
  </si>
  <si>
    <t xml:space="preserve">Local Government Area (LGA) </t>
  </si>
  <si>
    <t>Ballina</t>
  </si>
  <si>
    <t>Balranald
Carrathool
Central Darling</t>
  </si>
  <si>
    <t>Bathurst
Blayney</t>
  </si>
  <si>
    <t>Bayside</t>
  </si>
  <si>
    <t>Bega Valley</t>
  </si>
  <si>
    <t>Bellingen</t>
  </si>
  <si>
    <t>Berrigan</t>
  </si>
  <si>
    <t>Blue Mountains
Oberon</t>
  </si>
  <si>
    <t>Bogan
Bourke
Brewarrina</t>
  </si>
  <si>
    <t>Byron</t>
  </si>
  <si>
    <t>Cabonne</t>
  </si>
  <si>
    <t>Camden</t>
  </si>
  <si>
    <t>Campbelltown</t>
  </si>
  <si>
    <t>Canada Bay
Hunters Hill
Lane Cove</t>
  </si>
  <si>
    <t>Canterbury-Bankstown</t>
  </si>
  <si>
    <t>Central Coast</t>
  </si>
  <si>
    <t>Cessnock</t>
  </si>
  <si>
    <t>Cobar
Lachlan</t>
  </si>
  <si>
    <t>Coffs Harbour</t>
  </si>
  <si>
    <t>Coolamon
Junee</t>
  </si>
  <si>
    <t>Coonamble
Gilgandra</t>
  </si>
  <si>
    <t>Cowra</t>
  </si>
  <si>
    <t>Cumberland</t>
  </si>
  <si>
    <t>Dubbo Regional</t>
  </si>
  <si>
    <t>Dungog
Singleton</t>
  </si>
  <si>
    <t>Edward River
Hay</t>
  </si>
  <si>
    <t>Eurobodalla</t>
  </si>
  <si>
    <t>Fairfield</t>
  </si>
  <si>
    <t>Federation</t>
  </si>
  <si>
    <t>Forbes
Weddin</t>
  </si>
  <si>
    <t>Georges River</t>
  </si>
  <si>
    <t>Griffith</t>
  </si>
  <si>
    <t>Hawkesbury</t>
  </si>
  <si>
    <t>Hornsby</t>
  </si>
  <si>
    <t>Inner West</t>
  </si>
  <si>
    <t>Kempsey</t>
  </si>
  <si>
    <t>Kiama</t>
  </si>
  <si>
    <t>Ku-ring-gai
Willoughby</t>
  </si>
  <si>
    <t>Lake Macquarie</t>
  </si>
  <si>
    <t>Leeton
Murrumbidgee</t>
  </si>
  <si>
    <t>Lismore</t>
  </si>
  <si>
    <t>Lithgow</t>
  </si>
  <si>
    <t>Liverpool</t>
  </si>
  <si>
    <t>Maitland</t>
  </si>
  <si>
    <t>Mid-Coast</t>
  </si>
  <si>
    <t>Mid-Western Regional</t>
  </si>
  <si>
    <t>Moree Plains
Walgett</t>
  </si>
  <si>
    <t>Mosman
North Sydney</t>
  </si>
  <si>
    <t>Murray River</t>
  </si>
  <si>
    <t>Muswellbrook</t>
  </si>
  <si>
    <t>Narromine
Warren</t>
  </si>
  <si>
    <t>Newcastle</t>
  </si>
  <si>
    <t>Orange</t>
  </si>
  <si>
    <t>Parkes</t>
  </si>
  <si>
    <t>Penrith</t>
  </si>
  <si>
    <t>Port Macquarie-Hastings</t>
  </si>
  <si>
    <t>Port Stephens</t>
  </si>
  <si>
    <t>Queanbeyan-Palerang</t>
  </si>
  <si>
    <t>Richmond Valley</t>
  </si>
  <si>
    <t>Ryde</t>
  </si>
  <si>
    <t>Shellharbour</t>
  </si>
  <si>
    <t>Shoalhaven</t>
  </si>
  <si>
    <t>Snowy Monaro</t>
  </si>
  <si>
    <t>Sutherland</t>
  </si>
  <si>
    <t>Sydney</t>
  </si>
  <si>
    <t>Tamworth Regional</t>
  </si>
  <si>
    <t>The Hills</t>
  </si>
  <si>
    <t>Tweed</t>
  </si>
  <si>
    <t>Waverley</t>
  </si>
  <si>
    <t>Wingecarribee</t>
  </si>
  <si>
    <t>Wollondilly</t>
  </si>
  <si>
    <t>Wollongong</t>
  </si>
  <si>
    <t>Albury
Greater Hume</t>
  </si>
  <si>
    <t>Lockhart
Narrandera</t>
  </si>
  <si>
    <t>Northern Beaches</t>
  </si>
  <si>
    <t>Randwick
Woollahra</t>
  </si>
  <si>
    <t>Bland</t>
  </si>
  <si>
    <t>Clarence Valley</t>
  </si>
  <si>
    <t>Gunnedah
Liverpool Plains</t>
  </si>
  <si>
    <t>Kyogle
Tenterfield</t>
  </si>
  <si>
    <t>Narrabri</t>
  </si>
  <si>
    <t>Blacktown</t>
  </si>
  <si>
    <t>Burwood
Strathfield</t>
  </si>
  <si>
    <t>Parramatta</t>
  </si>
  <si>
    <t>TOTAL</t>
  </si>
  <si>
    <t>Armidale
Glen Innes Severn</t>
  </si>
  <si>
    <t>Cootamundra-Gundagai
Temora
Wagga Wagga</t>
  </si>
  <si>
    <t>Inverell</t>
  </si>
  <si>
    <t>Snowy Valleys</t>
  </si>
  <si>
    <t xml:space="preserve">This field provides the total number of electronic gaming machines authorised by clubs for each LGA. Note: This figure is provided at a point in time. </t>
  </si>
  <si>
    <t>LGA Population</t>
  </si>
  <si>
    <t>Electronic Gaming Machines per 100k population</t>
  </si>
  <si>
    <t>This is the number of electronic gamibg machines per 100,000 population calculated as follows, the number of Electronic Gaming Machines divided by the LGA population multiplied by 100,000</t>
  </si>
  <si>
    <t>Broken Hill
Unincorporated Far West
Wentworth</t>
  </si>
  <si>
    <t>Goulburn Mulwaree
Upper Lachlan</t>
  </si>
  <si>
    <t>Gwydir
Uralla
Walcha</t>
  </si>
  <si>
    <t>Hilltops
Yass Valley</t>
  </si>
  <si>
    <t>Nambucca</t>
  </si>
  <si>
    <t>Upper Hunter</t>
  </si>
  <si>
    <t>Warrumbungle</t>
  </si>
  <si>
    <t>ABS (Australian Bureau of Statistics) LGA Population as reported on Census Night 2021. 
Source: Socio-Economic Indexes for Areas (SEIFA), 2021, Australia. 
Source File: Local Government Area, Indexes, SEIFA 2021.xls
Reference Period 2021, Released  27/04/2023 at 10.30am (Canberra time) 
Source File fields used: Tab Name, Table 1; Column Name, Usual Resident Population.
Source File Explanatory Notes: Usual Resident Population: LGA population counts are based on place of usual residence, as reported on Census Night. 
Source URL for webpage:https://www.abs.gov.au/statistics/people/people-and-communities/socio-economic-indexes-areas-seifa-australia/latest-release#data-downloads</t>
  </si>
  <si>
    <t>Electronic Gaming Machine numbers
as at 31 Aug 2024</t>
  </si>
  <si>
    <t>Clubs: Gaming Machine Annual Report by Local Government Area (LGA) 
for the Period 1 September 2023 to 31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</si>
</sst>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8"/>
      <color theme="1"/>
      <name val="Arial"/>
      <family val="2"/>
    </font>
    <font>
      <sz val="8"/>
      <name val="Arial"/>
      <family val="2"/>
    </font>
    <font>
      <sz val="8"/>
      <color rgb="FFFFFFFF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b/>
      <sz val="12"/>
      <color rgb="FFFFFFFF"/>
      <name val="Arial"/>
      <family val="2"/>
    </font>
    <font>
      <b/>
      <sz val="14"/>
      <color rgb="FFFFFFFF"/>
      <name val="Arial"/>
      <family val="2"/>
    </font>
    <font>
      <b/>
      <sz val="11"/>
      <color rgb="FFFFFFFF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Bahnschrift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859B"/>
        <bgColor rgb="FFFFFFFF"/>
      </patternFill>
    </fill>
    <fill>
      <patternFill patternType="solid">
        <fgColor rgb="FF63B1BC"/>
        <bgColor rgb="FFFFFFFF"/>
      </patternFill>
    </fill>
    <fill>
      <patternFill patternType="solid">
        <fgColor rgb="FF005670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/>
      <right style="thin">
        <color theme="0" tint="-0.14993743705557422"/>
      </right>
      <top/>
      <bottom/>
      <diagonal/>
    </border>
  </borders>
  <cellStyleXfs count="5">
    <xf numFmtId="0" fontId="0" fillId="0" borderId="0"/>
    <xf numFmtId="0" fontId="1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9" fontId="3" fillId="4" borderId="1" xfId="0" applyNumberFormat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3" fontId="3" fillId="4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left" vertical="center" wrapText="1"/>
    </xf>
    <xf numFmtId="164" fontId="3" fillId="4" borderId="1" xfId="4" applyNumberFormat="1" applyFont="1" applyFill="1" applyBorder="1" applyAlignment="1">
      <alignment horizontal="left" vertical="center" wrapText="1"/>
    </xf>
    <xf numFmtId="164" fontId="0" fillId="0" borderId="0" xfId="4" applyNumberFormat="1" applyFont="1" applyAlignment="1">
      <alignment vertical="center"/>
    </xf>
    <xf numFmtId="4" fontId="4" fillId="0" borderId="2" xfId="0" applyNumberFormat="1" applyFont="1" applyBorder="1" applyAlignment="1">
      <alignment horizontal="left" vertical="center" wrapText="1"/>
    </xf>
    <xf numFmtId="164" fontId="0" fillId="0" borderId="0" xfId="0" applyNumberFormat="1" applyAlignment="1">
      <alignment vertical="center"/>
    </xf>
    <xf numFmtId="49" fontId="8" fillId="4" borderId="1" xfId="0" applyNumberFormat="1" applyFont="1" applyFill="1" applyBorder="1" applyAlignment="1">
      <alignment horizontal="left" vertical="center" wrapText="1"/>
    </xf>
    <xf numFmtId="164" fontId="8" fillId="4" borderId="1" xfId="4" applyNumberFormat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164" fontId="11" fillId="0" borderId="0" xfId="4" applyNumberFormat="1" applyFont="1"/>
    <xf numFmtId="0" fontId="11" fillId="0" borderId="0" xfId="0" applyFont="1"/>
    <xf numFmtId="164" fontId="11" fillId="0" borderId="0" xfId="4" applyNumberFormat="1" applyFont="1" applyAlignment="1"/>
    <xf numFmtId="164" fontId="10" fillId="5" borderId="1" xfId="4" applyNumberFormat="1" applyFont="1" applyFill="1" applyBorder="1" applyAlignment="1">
      <alignment vertical="center" wrapText="1"/>
    </xf>
    <xf numFmtId="164" fontId="12" fillId="6" borderId="0" xfId="4" applyNumberFormat="1" applyFont="1" applyFill="1" applyAlignment="1"/>
    <xf numFmtId="164" fontId="13" fillId="6" borderId="0" xfId="4" applyNumberFormat="1" applyFont="1" applyFill="1" applyAlignment="1"/>
    <xf numFmtId="164" fontId="15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43" fontId="14" fillId="0" borderId="0" xfId="0" applyNumberFormat="1" applyFont="1" applyAlignment="1">
      <alignment vertical="center"/>
    </xf>
    <xf numFmtId="0" fontId="11" fillId="6" borderId="0" xfId="0" applyFont="1" applyFill="1"/>
    <xf numFmtId="0" fontId="12" fillId="6" borderId="0" xfId="0" applyFont="1" applyFill="1"/>
    <xf numFmtId="0" fontId="12" fillId="6" borderId="0" xfId="0" applyFont="1" applyFill="1" applyAlignment="1">
      <alignment wrapText="1"/>
    </xf>
    <xf numFmtId="49" fontId="9" fillId="3" borderId="3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16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2" fontId="16" fillId="0" borderId="0" xfId="0" applyNumberFormat="1" applyFont="1" applyAlignment="1">
      <alignment vertical="center"/>
    </xf>
  </cellXfs>
  <cellStyles count="5">
    <cellStyle name="Comma" xfId="4" builtinId="3"/>
    <cellStyle name="Comma 2" xfId="2"/>
    <cellStyle name="Normal" xfId="0" builtinId="0"/>
    <cellStyle name="Normal 2" xfId="1"/>
    <cellStyle name="Normal 2 2" xfId="3"/>
  </cellStyles>
  <dxfs count="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0B64A0"/>
      <color rgb="FF005670"/>
      <color rgb="FF63B1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337167</xdr:colOff>
      <xdr:row>0</xdr:row>
      <xdr:rowOff>114300</xdr:rowOff>
    </xdr:from>
    <xdr:to>
      <xdr:col>3</xdr:col>
      <xdr:colOff>115337</xdr:colOff>
      <xdr:row>0</xdr:row>
      <xdr:rowOff>1123950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7F35B307-DC42-790C-C0C7-3C4728FA3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67" y="114300"/>
          <a:ext cx="4635920" cy="1009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69850</xdr:colOff>
      <xdr:row>0</xdr:row>
      <xdr:rowOff>266700</xdr:rowOff>
    </xdr:from>
    <xdr:to>
      <xdr:col>1</xdr:col>
      <xdr:colOff>673100</xdr:colOff>
      <xdr:row>0</xdr:row>
      <xdr:rowOff>842010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3D90A0E1-B82C-4C3E-A3C0-C2C3BE3265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50" y="266700"/>
          <a:ext cx="2647950" cy="57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105"/>
  <sheetViews>
    <sheetView tabSelected="1" zoomScaleNormal="100" workbookViewId="0">
      <pane ySplit="3" topLeftCell="A61" activePane="bottomLeft" state="frozen"/>
      <selection pane="bottomLeft" activeCell="K94" sqref="K94"/>
    </sheetView>
  </sheetViews>
  <sheetFormatPr defaultColWidth="9.33203125" defaultRowHeight="11.25" x14ac:dyDescent="0.2"/>
  <cols>
    <col min="1" max="1" width="35.6640625" style="1" customWidth="1"/>
    <col min="2" max="5" width="24.6640625" style="8" customWidth="1"/>
    <col min="6" max="7" width="24.6640625" style="1" customWidth="1"/>
    <col min="8" max="16384" width="9.33203125" style="1"/>
  </cols>
  <sheetData>
    <row r="1" spans="1:7" customFormat="1" ht="94.5" customHeight="1" x14ac:dyDescent="0.2">
      <c r="A1" s="28"/>
      <c r="B1" s="29"/>
      <c r="C1" s="29"/>
      <c r="D1" s="29"/>
      <c r="E1" s="29"/>
      <c r="F1" s="29"/>
      <c r="G1" s="29"/>
    </row>
    <row r="2" spans="1:7" customFormat="1" ht="45" customHeight="1" x14ac:dyDescent="0.2">
      <c r="A2" s="26" t="s">
        <v>113</v>
      </c>
      <c r="B2" s="27"/>
      <c r="C2" s="27"/>
      <c r="D2" s="27"/>
      <c r="E2" s="27"/>
      <c r="F2" s="27"/>
      <c r="G2" s="27"/>
    </row>
    <row r="3" spans="1:7" customFormat="1" ht="67.5" customHeight="1" x14ac:dyDescent="0.2">
      <c r="A3" s="11" t="s">
        <v>0</v>
      </c>
      <c r="B3" s="12" t="s">
        <v>1</v>
      </c>
      <c r="C3" s="12" t="s">
        <v>2</v>
      </c>
      <c r="D3" s="12" t="s">
        <v>112</v>
      </c>
      <c r="E3" s="12" t="s">
        <v>3</v>
      </c>
      <c r="F3" s="12" t="s">
        <v>101</v>
      </c>
      <c r="G3" s="12" t="s">
        <v>102</v>
      </c>
    </row>
    <row r="4" spans="1:7" customFormat="1" ht="28.5" x14ac:dyDescent="0.2">
      <c r="A4" s="13" t="s">
        <v>83</v>
      </c>
      <c r="B4" s="14">
        <v>72089707.239999995</v>
      </c>
      <c r="C4" s="14">
        <v>16434373.24</v>
      </c>
      <c r="D4" s="15">
        <v>949</v>
      </c>
      <c r="E4" s="15">
        <v>8</v>
      </c>
      <c r="F4" s="16">
        <v>67250</v>
      </c>
      <c r="G4" s="16">
        <f>D4/F4*100000</f>
        <v>1411.1524163568774</v>
      </c>
    </row>
    <row r="5" spans="1:7" customFormat="1" ht="28.5" x14ac:dyDescent="0.2">
      <c r="A5" s="13" t="s">
        <v>96</v>
      </c>
      <c r="B5" s="14">
        <v>16273545.350000001</v>
      </c>
      <c r="C5" s="14">
        <v>2453540.6</v>
      </c>
      <c r="D5" s="15">
        <v>267</v>
      </c>
      <c r="E5" s="15">
        <v>7</v>
      </c>
      <c r="F5" s="16">
        <v>38055</v>
      </c>
      <c r="G5" s="16">
        <f t="shared" ref="G5:G68" si="0">D5/F5*100000</f>
        <v>701.61608198659837</v>
      </c>
    </row>
    <row r="6" spans="1:7" customFormat="1" ht="14.25" x14ac:dyDescent="0.2">
      <c r="A6" s="15" t="s">
        <v>11</v>
      </c>
      <c r="B6" s="14">
        <v>25423239.989999995</v>
      </c>
      <c r="C6" s="14">
        <v>4706040.5699999994</v>
      </c>
      <c r="D6" s="15">
        <v>386</v>
      </c>
      <c r="E6" s="15">
        <v>6</v>
      </c>
      <c r="F6" s="16">
        <v>46296</v>
      </c>
      <c r="G6" s="16">
        <f t="shared" si="0"/>
        <v>833.76533609815112</v>
      </c>
    </row>
    <row r="7" spans="1:7" customFormat="1" ht="45" x14ac:dyDescent="0.25">
      <c r="A7" s="25" t="s">
        <v>12</v>
      </c>
      <c r="B7" s="14">
        <v>16694975.549999999</v>
      </c>
      <c r="C7" s="14">
        <v>2905678.6300000004</v>
      </c>
      <c r="D7" s="15">
        <v>203</v>
      </c>
      <c r="E7" s="15">
        <v>6</v>
      </c>
      <c r="F7" s="16">
        <v>6799</v>
      </c>
      <c r="G7" s="19">
        <f t="shared" si="0"/>
        <v>2985.7331960582437</v>
      </c>
    </row>
    <row r="8" spans="1:7" customFormat="1" ht="28.5" x14ac:dyDescent="0.2">
      <c r="A8" s="13" t="s">
        <v>13</v>
      </c>
      <c r="B8" s="14">
        <v>17548590.829999998</v>
      </c>
      <c r="C8" s="14">
        <v>3280295.24</v>
      </c>
      <c r="D8" s="15">
        <v>272</v>
      </c>
      <c r="E8" s="15">
        <v>6</v>
      </c>
      <c r="F8" s="16">
        <v>51064</v>
      </c>
      <c r="G8" s="16">
        <f t="shared" si="0"/>
        <v>532.66489111702958</v>
      </c>
    </row>
    <row r="9" spans="1:7" customFormat="1" ht="14.25" x14ac:dyDescent="0.2">
      <c r="A9" s="15" t="s">
        <v>14</v>
      </c>
      <c r="B9" s="14">
        <v>73885209.719999999</v>
      </c>
      <c r="C9" s="14">
        <v>13965364.759999998</v>
      </c>
      <c r="D9" s="15">
        <v>1091</v>
      </c>
      <c r="E9" s="15">
        <v>19</v>
      </c>
      <c r="F9" s="16">
        <v>175184</v>
      </c>
      <c r="G9" s="16">
        <f t="shared" si="0"/>
        <v>622.77376929399941</v>
      </c>
    </row>
    <row r="10" spans="1:7" customFormat="1" ht="14.25" x14ac:dyDescent="0.2">
      <c r="A10" s="15" t="s">
        <v>15</v>
      </c>
      <c r="B10" s="14">
        <v>23360770.25</v>
      </c>
      <c r="C10" s="14">
        <v>3497752.97</v>
      </c>
      <c r="D10" s="15">
        <v>477</v>
      </c>
      <c r="E10" s="15">
        <v>9</v>
      </c>
      <c r="F10" s="16">
        <v>35942</v>
      </c>
      <c r="G10" s="16">
        <f t="shared" si="0"/>
        <v>1327.1381670469088</v>
      </c>
    </row>
    <row r="11" spans="1:7" customFormat="1" ht="14.25" x14ac:dyDescent="0.2">
      <c r="A11" s="15" t="s">
        <v>16</v>
      </c>
      <c r="B11" s="14">
        <v>4378307.5999999996</v>
      </c>
      <c r="C11" s="14">
        <v>382880.01</v>
      </c>
      <c r="D11" s="15">
        <v>124</v>
      </c>
      <c r="E11" s="15">
        <v>5</v>
      </c>
      <c r="F11" s="16">
        <v>13253</v>
      </c>
      <c r="G11" s="16">
        <f t="shared" si="0"/>
        <v>935.63721421564935</v>
      </c>
    </row>
    <row r="12" spans="1:7" customFormat="1" ht="15" x14ac:dyDescent="0.25">
      <c r="A12" s="24" t="s">
        <v>17</v>
      </c>
      <c r="B12" s="14">
        <v>20221969.189999998</v>
      </c>
      <c r="C12" s="14">
        <v>3848139.05</v>
      </c>
      <c r="D12" s="15">
        <v>313</v>
      </c>
      <c r="E12" s="15">
        <v>5</v>
      </c>
      <c r="F12" s="16">
        <v>8665</v>
      </c>
      <c r="G12" s="18">
        <f t="shared" si="0"/>
        <v>3612.2331217541832</v>
      </c>
    </row>
    <row r="13" spans="1:7" customFormat="1" ht="14.25" x14ac:dyDescent="0.2">
      <c r="A13" s="15" t="s">
        <v>92</v>
      </c>
      <c r="B13" s="14">
        <v>189799272.13999999</v>
      </c>
      <c r="C13" s="14">
        <v>44384669.789999999</v>
      </c>
      <c r="D13" s="15">
        <v>2152</v>
      </c>
      <c r="E13" s="15">
        <v>10</v>
      </c>
      <c r="F13" s="16">
        <v>396776</v>
      </c>
      <c r="G13" s="16">
        <f t="shared" si="0"/>
        <v>542.37151440611331</v>
      </c>
    </row>
    <row r="14" spans="1:7" customFormat="1" ht="14.25" x14ac:dyDescent="0.2">
      <c r="A14" s="15" t="s">
        <v>87</v>
      </c>
      <c r="B14" s="14">
        <v>2358067.8000000003</v>
      </c>
      <c r="C14" s="14">
        <v>291163.2</v>
      </c>
      <c r="D14" s="15">
        <v>84</v>
      </c>
      <c r="E14" s="15">
        <v>6</v>
      </c>
      <c r="F14" s="16">
        <v>5547</v>
      </c>
      <c r="G14" s="16">
        <f t="shared" si="0"/>
        <v>1514.3320713899404</v>
      </c>
    </row>
    <row r="15" spans="1:7" customFormat="1" ht="28.5" x14ac:dyDescent="0.2">
      <c r="A15" s="13" t="s">
        <v>18</v>
      </c>
      <c r="B15" s="14">
        <v>13288784.089999998</v>
      </c>
      <c r="C15" s="14">
        <v>1679228.61</v>
      </c>
      <c r="D15" s="15">
        <v>375</v>
      </c>
      <c r="E15" s="15">
        <v>11</v>
      </c>
      <c r="F15" s="16">
        <v>83701</v>
      </c>
      <c r="G15" s="16">
        <f t="shared" si="0"/>
        <v>448.02332110727468</v>
      </c>
    </row>
    <row r="16" spans="1:7" customFormat="1" ht="42.75" x14ac:dyDescent="0.2">
      <c r="A16" s="13" t="s">
        <v>19</v>
      </c>
      <c r="B16" s="14">
        <v>5264390.2299999995</v>
      </c>
      <c r="C16" s="14">
        <v>443822.47</v>
      </c>
      <c r="D16" s="15">
        <v>85</v>
      </c>
      <c r="E16" s="15">
        <v>5</v>
      </c>
      <c r="F16" s="16">
        <v>6163</v>
      </c>
      <c r="G16" s="16">
        <f t="shared" si="0"/>
        <v>1379.1984423170534</v>
      </c>
    </row>
    <row r="17" spans="1:7" customFormat="1" ht="42.75" x14ac:dyDescent="0.2">
      <c r="A17" s="13" t="s">
        <v>104</v>
      </c>
      <c r="B17" s="14">
        <v>29955747.609999999</v>
      </c>
      <c r="C17" s="14">
        <v>5445538.2400000002</v>
      </c>
      <c r="D17" s="15">
        <v>468</v>
      </c>
      <c r="E17" s="15">
        <v>7</v>
      </c>
      <c r="F17" s="16">
        <v>26057</v>
      </c>
      <c r="G17" s="16">
        <f t="shared" si="0"/>
        <v>1796.0624784127106</v>
      </c>
    </row>
    <row r="18" spans="1:7" customFormat="1" ht="28.5" x14ac:dyDescent="0.2">
      <c r="A18" s="13" t="s">
        <v>93</v>
      </c>
      <c r="B18" s="14">
        <v>79761002.230000004</v>
      </c>
      <c r="C18" s="14">
        <v>17435081.010000002</v>
      </c>
      <c r="D18" s="15">
        <v>573</v>
      </c>
      <c r="E18" s="15">
        <v>8</v>
      </c>
      <c r="F18" s="16">
        <v>85810</v>
      </c>
      <c r="G18" s="16">
        <f t="shared" si="0"/>
        <v>667.75434098589903</v>
      </c>
    </row>
    <row r="19" spans="1:7" customFormat="1" ht="14.25" x14ac:dyDescent="0.2">
      <c r="A19" s="15" t="s">
        <v>20</v>
      </c>
      <c r="B19" s="14">
        <v>9127983.7600000016</v>
      </c>
      <c r="C19" s="14">
        <v>1078228.6299999999</v>
      </c>
      <c r="D19" s="15">
        <v>241</v>
      </c>
      <c r="E19" s="15">
        <v>9</v>
      </c>
      <c r="F19" s="16">
        <v>36116</v>
      </c>
      <c r="G19" s="16">
        <f t="shared" si="0"/>
        <v>667.2942740059807</v>
      </c>
    </row>
    <row r="20" spans="1:7" customFormat="1" ht="14.25" x14ac:dyDescent="0.2">
      <c r="A20" s="15" t="s">
        <v>21</v>
      </c>
      <c r="B20" s="14">
        <v>3042603.2199999997</v>
      </c>
      <c r="C20" s="14">
        <v>27831.739999999998</v>
      </c>
      <c r="D20" s="15">
        <v>92</v>
      </c>
      <c r="E20" s="15">
        <v>11</v>
      </c>
      <c r="F20" s="16">
        <v>13766</v>
      </c>
      <c r="G20" s="16">
        <f t="shared" si="0"/>
        <v>668.31323550777279</v>
      </c>
    </row>
    <row r="21" spans="1:7" customFormat="1" ht="14.25" x14ac:dyDescent="0.2">
      <c r="A21" s="15" t="s">
        <v>22</v>
      </c>
      <c r="B21" s="14">
        <v>55698069.149999999</v>
      </c>
      <c r="C21" s="14">
        <v>12796179.739999998</v>
      </c>
      <c r="D21" s="15">
        <v>453</v>
      </c>
      <c r="E21" s="15">
        <v>5</v>
      </c>
      <c r="F21" s="16">
        <v>119325</v>
      </c>
      <c r="G21" s="16">
        <f t="shared" si="0"/>
        <v>379.63544940289125</v>
      </c>
    </row>
    <row r="22" spans="1:7" customFormat="1" ht="14.25" x14ac:dyDescent="0.2">
      <c r="A22" s="15" t="s">
        <v>23</v>
      </c>
      <c r="B22" s="14">
        <v>133864450.43000001</v>
      </c>
      <c r="C22" s="14">
        <v>31279462.769999996</v>
      </c>
      <c r="D22" s="15">
        <v>1532</v>
      </c>
      <c r="E22" s="15">
        <v>10</v>
      </c>
      <c r="F22" s="16">
        <v>176519</v>
      </c>
      <c r="G22" s="16">
        <f t="shared" si="0"/>
        <v>867.89524073895734</v>
      </c>
    </row>
    <row r="23" spans="1:7" customFormat="1" ht="42.75" x14ac:dyDescent="0.2">
      <c r="A23" s="13" t="s">
        <v>24</v>
      </c>
      <c r="B23" s="14">
        <v>37234200.70000001</v>
      </c>
      <c r="C23" s="14">
        <v>6686598.2000000011</v>
      </c>
      <c r="D23" s="15">
        <v>702</v>
      </c>
      <c r="E23" s="15">
        <v>13</v>
      </c>
      <c r="F23" s="16">
        <v>142174</v>
      </c>
      <c r="G23" s="16">
        <f t="shared" si="0"/>
        <v>493.76116589531142</v>
      </c>
    </row>
    <row r="24" spans="1:7" customFormat="1" ht="14.25" x14ac:dyDescent="0.2">
      <c r="A24" s="15" t="s">
        <v>25</v>
      </c>
      <c r="B24" s="14">
        <v>410354164.38000005</v>
      </c>
      <c r="C24" s="14">
        <v>96399529.99000001</v>
      </c>
      <c r="D24" s="15">
        <v>3994</v>
      </c>
      <c r="E24" s="15">
        <v>28</v>
      </c>
      <c r="F24" s="16">
        <v>371006</v>
      </c>
      <c r="G24" s="16">
        <f t="shared" si="0"/>
        <v>1076.5324550007276</v>
      </c>
    </row>
    <row r="25" spans="1:7" customFormat="1" ht="14.25" x14ac:dyDescent="0.2">
      <c r="A25" s="15" t="s">
        <v>26</v>
      </c>
      <c r="B25" s="14">
        <v>233627570.55999997</v>
      </c>
      <c r="C25" s="14">
        <v>45155807.410000011</v>
      </c>
      <c r="D25" s="15">
        <v>3701</v>
      </c>
      <c r="E25" s="15">
        <v>36</v>
      </c>
      <c r="F25" s="16">
        <v>346596</v>
      </c>
      <c r="G25" s="16">
        <f t="shared" si="0"/>
        <v>1067.8138235871158</v>
      </c>
    </row>
    <row r="26" spans="1:7" customFormat="1" ht="14.25" x14ac:dyDescent="0.2">
      <c r="A26" s="15" t="s">
        <v>27</v>
      </c>
      <c r="B26" s="14">
        <v>28195229.560000002</v>
      </c>
      <c r="C26" s="14">
        <v>4236118.17</v>
      </c>
      <c r="D26" s="15">
        <v>542</v>
      </c>
      <c r="E26" s="15">
        <v>12</v>
      </c>
      <c r="F26" s="16">
        <v>63632</v>
      </c>
      <c r="G26" s="16">
        <f t="shared" si="0"/>
        <v>851.77269298466183</v>
      </c>
    </row>
    <row r="27" spans="1:7" customFormat="1" ht="14.25" x14ac:dyDescent="0.2">
      <c r="A27" s="15" t="s">
        <v>88</v>
      </c>
      <c r="B27" s="14">
        <v>25499988.399999999</v>
      </c>
      <c r="C27" s="14">
        <v>3975608.08</v>
      </c>
      <c r="D27" s="15">
        <v>447</v>
      </c>
      <c r="E27" s="15">
        <v>11</v>
      </c>
      <c r="F27" s="16">
        <v>54115</v>
      </c>
      <c r="G27" s="16">
        <f t="shared" si="0"/>
        <v>826.01866395638922</v>
      </c>
    </row>
    <row r="28" spans="1:7" customFormat="1" ht="28.5" x14ac:dyDescent="0.2">
      <c r="A28" s="13" t="s">
        <v>28</v>
      </c>
      <c r="B28" s="14">
        <v>6721674.2400000002</v>
      </c>
      <c r="C28" s="14">
        <v>774050.91999999993</v>
      </c>
      <c r="D28" s="15">
        <v>126</v>
      </c>
      <c r="E28" s="15">
        <v>5</v>
      </c>
      <c r="F28" s="16">
        <v>10153</v>
      </c>
      <c r="G28" s="16">
        <f t="shared" si="0"/>
        <v>1241.0125086181424</v>
      </c>
    </row>
    <row r="29" spans="1:7" customFormat="1" ht="14.25" x14ac:dyDescent="0.2">
      <c r="A29" s="15" t="s">
        <v>29</v>
      </c>
      <c r="B29" s="14">
        <v>38776605.039999999</v>
      </c>
      <c r="C29" s="14">
        <v>7101669.0700000003</v>
      </c>
      <c r="D29" s="15">
        <v>548</v>
      </c>
      <c r="E29" s="15">
        <v>12</v>
      </c>
      <c r="F29" s="16">
        <v>78759</v>
      </c>
      <c r="G29" s="16">
        <f t="shared" si="0"/>
        <v>695.79349661625974</v>
      </c>
    </row>
    <row r="30" spans="1:7" customFormat="1" ht="28.5" x14ac:dyDescent="0.2">
      <c r="A30" s="13" t="s">
        <v>30</v>
      </c>
      <c r="B30" s="14">
        <v>2437999.88</v>
      </c>
      <c r="C30" s="14">
        <v>239903.55</v>
      </c>
      <c r="D30" s="15">
        <v>80</v>
      </c>
      <c r="E30" s="15">
        <v>5</v>
      </c>
      <c r="F30" s="16">
        <v>10800</v>
      </c>
      <c r="G30" s="16">
        <f t="shared" si="0"/>
        <v>740.74074074074076</v>
      </c>
    </row>
    <row r="31" spans="1:7" customFormat="1" ht="28.5" x14ac:dyDescent="0.2">
      <c r="A31" s="13" t="s">
        <v>31</v>
      </c>
      <c r="B31" s="14">
        <v>5368538.92</v>
      </c>
      <c r="C31" s="14">
        <v>649841.06999999995</v>
      </c>
      <c r="D31" s="15">
        <v>93</v>
      </c>
      <c r="E31" s="15">
        <v>5</v>
      </c>
      <c r="F31" s="16">
        <v>8027</v>
      </c>
      <c r="G31" s="16">
        <f t="shared" si="0"/>
        <v>1158.5897595614799</v>
      </c>
    </row>
    <row r="32" spans="1:7" customFormat="1" ht="42.75" x14ac:dyDescent="0.2">
      <c r="A32" s="13" t="s">
        <v>97</v>
      </c>
      <c r="B32" s="14">
        <v>29244899.419999998</v>
      </c>
      <c r="C32" s="14">
        <v>5230243.08</v>
      </c>
      <c r="D32" s="15">
        <v>442</v>
      </c>
      <c r="E32" s="15">
        <v>11</v>
      </c>
      <c r="F32" s="16">
        <v>85046</v>
      </c>
      <c r="G32" s="16">
        <f t="shared" si="0"/>
        <v>519.71874044634671</v>
      </c>
    </row>
    <row r="33" spans="1:7" customFormat="1" ht="14.25" x14ac:dyDescent="0.2">
      <c r="A33" s="15" t="s">
        <v>32</v>
      </c>
      <c r="B33" s="14">
        <v>8209135.1400000006</v>
      </c>
      <c r="C33" s="14">
        <v>1239225.3599999999</v>
      </c>
      <c r="D33" s="15">
        <v>140</v>
      </c>
      <c r="E33" s="15">
        <v>6</v>
      </c>
      <c r="F33" s="16">
        <v>12724</v>
      </c>
      <c r="G33" s="16">
        <f t="shared" si="0"/>
        <v>1100.282929896259</v>
      </c>
    </row>
    <row r="34" spans="1:7" customFormat="1" ht="14.25" x14ac:dyDescent="0.2">
      <c r="A34" s="15" t="s">
        <v>33</v>
      </c>
      <c r="B34" s="14">
        <v>271406762.27999997</v>
      </c>
      <c r="C34" s="14">
        <v>64903355.179999992</v>
      </c>
      <c r="D34" s="15">
        <v>2197</v>
      </c>
      <c r="E34" s="15">
        <v>14</v>
      </c>
      <c r="F34" s="16">
        <v>235439</v>
      </c>
      <c r="G34" s="16">
        <f t="shared" si="0"/>
        <v>933.15041263342096</v>
      </c>
    </row>
    <row r="35" spans="1:7" customFormat="1" ht="14.25" x14ac:dyDescent="0.2">
      <c r="A35" s="15" t="s">
        <v>34</v>
      </c>
      <c r="B35" s="14">
        <v>30267649.499999996</v>
      </c>
      <c r="C35" s="14">
        <v>5519260.4400000004</v>
      </c>
      <c r="D35" s="15">
        <v>406</v>
      </c>
      <c r="E35" s="15">
        <v>9</v>
      </c>
      <c r="F35" s="16">
        <v>54922</v>
      </c>
      <c r="G35" s="16">
        <f t="shared" si="0"/>
        <v>739.23018098394084</v>
      </c>
    </row>
    <row r="36" spans="1:7" customFormat="1" ht="28.5" x14ac:dyDescent="0.2">
      <c r="A36" s="13" t="s">
        <v>35</v>
      </c>
      <c r="B36" s="14">
        <v>13146849.58</v>
      </c>
      <c r="C36" s="14">
        <v>1824373.0699999998</v>
      </c>
      <c r="D36" s="15">
        <v>276</v>
      </c>
      <c r="E36" s="15">
        <v>8</v>
      </c>
      <c r="F36" s="16">
        <v>34118</v>
      </c>
      <c r="G36" s="16">
        <f t="shared" si="0"/>
        <v>808.95714871915118</v>
      </c>
    </row>
    <row r="37" spans="1:7" customFormat="1" ht="28.5" x14ac:dyDescent="0.2">
      <c r="A37" s="13" t="s">
        <v>36</v>
      </c>
      <c r="B37" s="14">
        <v>6441529.7599999988</v>
      </c>
      <c r="C37" s="14">
        <v>778946.6399999999</v>
      </c>
      <c r="D37" s="15">
        <v>178</v>
      </c>
      <c r="E37" s="15">
        <v>5</v>
      </c>
      <c r="F37" s="16">
        <v>11338</v>
      </c>
      <c r="G37" s="16">
        <f t="shared" si="0"/>
        <v>1569.9417886752515</v>
      </c>
    </row>
    <row r="38" spans="1:7" customFormat="1" ht="14.25" x14ac:dyDescent="0.2">
      <c r="A38" s="15" t="s">
        <v>37</v>
      </c>
      <c r="B38" s="14">
        <v>38863797.669999994</v>
      </c>
      <c r="C38" s="14">
        <v>6241367.9400000004</v>
      </c>
      <c r="D38" s="15">
        <v>764</v>
      </c>
      <c r="E38" s="15">
        <v>11</v>
      </c>
      <c r="F38" s="16">
        <v>40593</v>
      </c>
      <c r="G38" s="16">
        <f t="shared" si="0"/>
        <v>1882.0978986524769</v>
      </c>
    </row>
    <row r="39" spans="1:7" customFormat="1" ht="14.25" x14ac:dyDescent="0.2">
      <c r="A39" s="15" t="s">
        <v>38</v>
      </c>
      <c r="B39" s="14">
        <v>448767039.47000009</v>
      </c>
      <c r="C39" s="14">
        <v>108285474.56</v>
      </c>
      <c r="D39" s="15">
        <v>3299</v>
      </c>
      <c r="E39" s="15">
        <v>18</v>
      </c>
      <c r="F39" s="16">
        <v>208475</v>
      </c>
      <c r="G39" s="16">
        <f t="shared" si="0"/>
        <v>1582.443938122077</v>
      </c>
    </row>
    <row r="40" spans="1:7" customFormat="1" ht="15.75" x14ac:dyDescent="0.25">
      <c r="A40" s="15" t="s">
        <v>39</v>
      </c>
      <c r="B40" s="14">
        <v>42738471.659999996</v>
      </c>
      <c r="C40" s="14">
        <v>8045670.0600000005</v>
      </c>
      <c r="D40" s="15">
        <v>731</v>
      </c>
      <c r="E40" s="15">
        <v>9</v>
      </c>
      <c r="F40" s="16">
        <v>12899</v>
      </c>
      <c r="G40" s="19">
        <f t="shared" si="0"/>
        <v>5667.1059772075359</v>
      </c>
    </row>
    <row r="41" spans="1:7" customFormat="1" ht="28.5" x14ac:dyDescent="0.2">
      <c r="A41" s="13" t="s">
        <v>40</v>
      </c>
      <c r="B41" s="14">
        <v>4326387.17</v>
      </c>
      <c r="C41" s="14">
        <v>555416.03</v>
      </c>
      <c r="D41" s="15">
        <v>103</v>
      </c>
      <c r="E41" s="15">
        <v>5</v>
      </c>
      <c r="F41" s="16">
        <v>12927</v>
      </c>
      <c r="G41" s="16">
        <f t="shared" si="0"/>
        <v>796.78192929527347</v>
      </c>
    </row>
    <row r="42" spans="1:7" customFormat="1" ht="14.25" x14ac:dyDescent="0.2">
      <c r="A42" s="15" t="s">
        <v>41</v>
      </c>
      <c r="B42" s="14">
        <v>146534051.29000002</v>
      </c>
      <c r="C42" s="14">
        <v>31768916.93</v>
      </c>
      <c r="D42" s="15">
        <v>1645</v>
      </c>
      <c r="E42" s="15">
        <v>15</v>
      </c>
      <c r="F42" s="16">
        <v>152274</v>
      </c>
      <c r="G42" s="16">
        <f t="shared" si="0"/>
        <v>1080.2894781774958</v>
      </c>
    </row>
    <row r="43" spans="1:7" customFormat="1" ht="28.5" x14ac:dyDescent="0.2">
      <c r="A43" s="13" t="s">
        <v>105</v>
      </c>
      <c r="B43" s="14">
        <v>22062199.349999998</v>
      </c>
      <c r="C43" s="14">
        <v>3898070.8699999996</v>
      </c>
      <c r="D43" s="15">
        <v>393</v>
      </c>
      <c r="E43" s="15">
        <v>7</v>
      </c>
      <c r="F43" s="16">
        <v>40567</v>
      </c>
      <c r="G43" s="16">
        <f t="shared" si="0"/>
        <v>968.76771760297777</v>
      </c>
    </row>
    <row r="44" spans="1:7" customFormat="1" ht="14.25" x14ac:dyDescent="0.2">
      <c r="A44" s="15" t="s">
        <v>42</v>
      </c>
      <c r="B44" s="14">
        <v>22949915.140000001</v>
      </c>
      <c r="C44" s="14">
        <v>3951399.6000000006</v>
      </c>
      <c r="D44" s="15">
        <v>367</v>
      </c>
      <c r="E44" s="15">
        <v>9</v>
      </c>
      <c r="F44" s="16">
        <v>27086</v>
      </c>
      <c r="G44" s="16">
        <f t="shared" si="0"/>
        <v>1354.9435132540796</v>
      </c>
    </row>
    <row r="45" spans="1:7" customFormat="1" ht="28.5" x14ac:dyDescent="0.2">
      <c r="A45" s="13" t="s">
        <v>89</v>
      </c>
      <c r="B45" s="14">
        <v>9961526.9499999993</v>
      </c>
      <c r="C45" s="14">
        <v>1282990.03</v>
      </c>
      <c r="D45" s="15">
        <v>188</v>
      </c>
      <c r="E45" s="15">
        <v>7</v>
      </c>
      <c r="F45" s="16">
        <v>20480</v>
      </c>
      <c r="G45" s="16">
        <f t="shared" si="0"/>
        <v>917.96875</v>
      </c>
    </row>
    <row r="46" spans="1:7" customFormat="1" ht="42.75" x14ac:dyDescent="0.2">
      <c r="A46" s="13" t="s">
        <v>106</v>
      </c>
      <c r="B46" s="14">
        <v>2839378.89</v>
      </c>
      <c r="C46" s="14">
        <v>100522.56</v>
      </c>
      <c r="D46" s="15">
        <v>92</v>
      </c>
      <c r="E46" s="15">
        <v>10</v>
      </c>
      <c r="F46" s="16">
        <v>13897</v>
      </c>
      <c r="G46" s="16">
        <f t="shared" si="0"/>
        <v>662.01338418363673</v>
      </c>
    </row>
    <row r="47" spans="1:7" customFormat="1" ht="14.25" x14ac:dyDescent="0.2">
      <c r="A47" s="15" t="s">
        <v>43</v>
      </c>
      <c r="B47" s="14">
        <v>32611740.550000008</v>
      </c>
      <c r="C47" s="14">
        <v>5973555.5600000015</v>
      </c>
      <c r="D47" s="15">
        <v>529</v>
      </c>
      <c r="E47" s="15">
        <v>11</v>
      </c>
      <c r="F47" s="16">
        <v>67207</v>
      </c>
      <c r="G47" s="16">
        <f t="shared" si="0"/>
        <v>787.12038924516787</v>
      </c>
    </row>
    <row r="48" spans="1:7" customFormat="1" ht="28.5" x14ac:dyDescent="0.2">
      <c r="A48" s="13" t="s">
        <v>107</v>
      </c>
      <c r="B48" s="14">
        <v>12291889.16</v>
      </c>
      <c r="C48" s="14">
        <v>1674815.04</v>
      </c>
      <c r="D48" s="15">
        <v>257</v>
      </c>
      <c r="E48" s="15">
        <v>11</v>
      </c>
      <c r="F48" s="16">
        <v>36535</v>
      </c>
      <c r="G48" s="16">
        <f t="shared" si="0"/>
        <v>703.43506226905708</v>
      </c>
    </row>
    <row r="49" spans="1:7" customFormat="1" ht="14.25" x14ac:dyDescent="0.2">
      <c r="A49" s="15" t="s">
        <v>44</v>
      </c>
      <c r="B49" s="14">
        <v>45913059.169999994</v>
      </c>
      <c r="C49" s="14">
        <v>9051029.3500000015</v>
      </c>
      <c r="D49" s="15">
        <v>872</v>
      </c>
      <c r="E49" s="15">
        <v>10</v>
      </c>
      <c r="F49" s="16">
        <v>151811</v>
      </c>
      <c r="G49" s="16">
        <f t="shared" si="0"/>
        <v>574.39842962631167</v>
      </c>
    </row>
    <row r="50" spans="1:7" customFormat="1" ht="14.25" x14ac:dyDescent="0.2">
      <c r="A50" s="15" t="s">
        <v>45</v>
      </c>
      <c r="B50" s="14">
        <v>60754128.330000021</v>
      </c>
      <c r="C50" s="14">
        <v>12868947.590000002</v>
      </c>
      <c r="D50" s="15">
        <v>944</v>
      </c>
      <c r="E50" s="15">
        <v>16</v>
      </c>
      <c r="F50" s="16">
        <v>182818</v>
      </c>
      <c r="G50" s="16">
        <f t="shared" si="0"/>
        <v>516.36053342668663</v>
      </c>
    </row>
    <row r="51" spans="1:7" customFormat="1" ht="14.25" x14ac:dyDescent="0.2">
      <c r="A51" s="15" t="s">
        <v>98</v>
      </c>
      <c r="B51" s="14">
        <v>7537776.1100000003</v>
      </c>
      <c r="C51" s="14">
        <v>1148958.08</v>
      </c>
      <c r="D51" s="15">
        <v>121</v>
      </c>
      <c r="E51" s="15">
        <v>6</v>
      </c>
      <c r="F51" s="16">
        <v>17853</v>
      </c>
      <c r="G51" s="16">
        <f t="shared" si="0"/>
        <v>677.75723967960573</v>
      </c>
    </row>
    <row r="52" spans="1:7" customFormat="1" ht="14.25" x14ac:dyDescent="0.2">
      <c r="A52" s="15" t="s">
        <v>46</v>
      </c>
      <c r="B52" s="14">
        <v>18025754.450000003</v>
      </c>
      <c r="C52" s="14">
        <v>2505637.0099999998</v>
      </c>
      <c r="D52" s="15">
        <v>336</v>
      </c>
      <c r="E52" s="15">
        <v>10</v>
      </c>
      <c r="F52" s="16">
        <v>30688</v>
      </c>
      <c r="G52" s="16">
        <f t="shared" si="0"/>
        <v>1094.8905109489051</v>
      </c>
    </row>
    <row r="53" spans="1:7" customFormat="1" ht="14.25" x14ac:dyDescent="0.2">
      <c r="A53" s="15" t="s">
        <v>47</v>
      </c>
      <c r="B53" s="14">
        <v>9188342.6699999999</v>
      </c>
      <c r="C53" s="14">
        <v>1127564.75</v>
      </c>
      <c r="D53" s="15">
        <v>210</v>
      </c>
      <c r="E53" s="15">
        <v>6</v>
      </c>
      <c r="F53" s="16">
        <v>23074</v>
      </c>
      <c r="G53" s="16">
        <f t="shared" si="0"/>
        <v>910.11528126896076</v>
      </c>
    </row>
    <row r="54" spans="1:7" customFormat="1" ht="28.5" x14ac:dyDescent="0.2">
      <c r="A54" s="13" t="s">
        <v>48</v>
      </c>
      <c r="B54" s="14">
        <v>42371338.530000001</v>
      </c>
      <c r="C54" s="14">
        <v>10199010.969999999</v>
      </c>
      <c r="D54" s="15">
        <v>387</v>
      </c>
      <c r="E54" s="15">
        <v>8</v>
      </c>
      <c r="F54" s="16">
        <v>199689</v>
      </c>
      <c r="G54" s="16">
        <f t="shared" si="0"/>
        <v>193.80136111653621</v>
      </c>
    </row>
    <row r="55" spans="1:7" customFormat="1" ht="28.5" x14ac:dyDescent="0.2">
      <c r="A55" s="13" t="s">
        <v>90</v>
      </c>
      <c r="B55" s="14">
        <v>2423417.62</v>
      </c>
      <c r="C55" s="14">
        <v>195693.81</v>
      </c>
      <c r="D55" s="15">
        <v>93</v>
      </c>
      <c r="E55" s="15">
        <v>6</v>
      </c>
      <c r="F55" s="16">
        <v>16169</v>
      </c>
      <c r="G55" s="16">
        <f t="shared" si="0"/>
        <v>575.17471705114724</v>
      </c>
    </row>
    <row r="56" spans="1:7" customFormat="1" ht="14.25" x14ac:dyDescent="0.2">
      <c r="A56" s="15" t="s">
        <v>49</v>
      </c>
      <c r="B56" s="14">
        <v>95795792.580000013</v>
      </c>
      <c r="C56" s="14">
        <v>15969490.85</v>
      </c>
      <c r="D56" s="15">
        <v>1900</v>
      </c>
      <c r="E56" s="15">
        <v>33</v>
      </c>
      <c r="F56" s="16">
        <v>213845</v>
      </c>
      <c r="G56" s="16">
        <f t="shared" si="0"/>
        <v>888.49400266548196</v>
      </c>
    </row>
    <row r="57" spans="1:7" customFormat="1" ht="28.5" x14ac:dyDescent="0.2">
      <c r="A57" s="13" t="s">
        <v>50</v>
      </c>
      <c r="B57" s="14">
        <v>7849676.7200000007</v>
      </c>
      <c r="C57" s="14">
        <v>908195.89</v>
      </c>
      <c r="D57" s="15">
        <v>142</v>
      </c>
      <c r="E57" s="15">
        <v>7</v>
      </c>
      <c r="F57" s="16">
        <v>14805</v>
      </c>
      <c r="G57" s="16">
        <f t="shared" si="0"/>
        <v>959.13542722053364</v>
      </c>
    </row>
    <row r="58" spans="1:7" customFormat="1" ht="14.25" x14ac:dyDescent="0.2">
      <c r="A58" s="15" t="s">
        <v>51</v>
      </c>
      <c r="B58" s="14">
        <v>7876847.2499999991</v>
      </c>
      <c r="C58" s="14">
        <v>853805.14</v>
      </c>
      <c r="D58" s="15">
        <v>265</v>
      </c>
      <c r="E58" s="15">
        <v>10</v>
      </c>
      <c r="F58" s="16">
        <v>44334</v>
      </c>
      <c r="G58" s="16">
        <f t="shared" si="0"/>
        <v>597.73537240041503</v>
      </c>
    </row>
    <row r="59" spans="1:7" customFormat="1" ht="14.25" x14ac:dyDescent="0.2">
      <c r="A59" s="15" t="s">
        <v>52</v>
      </c>
      <c r="B59" s="14">
        <v>12296442.039999999</v>
      </c>
      <c r="C59" s="14">
        <v>1778294.88</v>
      </c>
      <c r="D59" s="15">
        <v>240</v>
      </c>
      <c r="E59" s="15">
        <v>6</v>
      </c>
      <c r="F59" s="16">
        <v>20842</v>
      </c>
      <c r="G59" s="16">
        <f t="shared" si="0"/>
        <v>1151.5209672776125</v>
      </c>
    </row>
    <row r="60" spans="1:7" customFormat="1" ht="14.25" x14ac:dyDescent="0.2">
      <c r="A60" s="15" t="s">
        <v>53</v>
      </c>
      <c r="B60" s="14">
        <v>105217893.51999998</v>
      </c>
      <c r="C60" s="14">
        <v>23704492.299999997</v>
      </c>
      <c r="D60" s="15">
        <v>1067</v>
      </c>
      <c r="E60" s="15">
        <v>8</v>
      </c>
      <c r="F60" s="16">
        <v>233446</v>
      </c>
      <c r="G60" s="16">
        <f t="shared" si="0"/>
        <v>457.06501717742009</v>
      </c>
    </row>
    <row r="61" spans="1:7" customFormat="1" ht="28.5" x14ac:dyDescent="0.2">
      <c r="A61" s="13" t="s">
        <v>84</v>
      </c>
      <c r="B61" s="14">
        <v>4532720.3599999994</v>
      </c>
      <c r="C61" s="14">
        <v>416132.02</v>
      </c>
      <c r="D61" s="15">
        <v>122</v>
      </c>
      <c r="E61" s="15">
        <v>8</v>
      </c>
      <c r="F61" s="16">
        <v>9017</v>
      </c>
      <c r="G61" s="16">
        <f t="shared" si="0"/>
        <v>1352.9998890983697</v>
      </c>
    </row>
    <row r="62" spans="1:7" customFormat="1" ht="14.25" x14ac:dyDescent="0.2">
      <c r="A62" s="15" t="s">
        <v>54</v>
      </c>
      <c r="B62" s="14">
        <v>30564782.200000003</v>
      </c>
      <c r="C62" s="14">
        <v>5934854.4200000009</v>
      </c>
      <c r="D62" s="15">
        <v>435</v>
      </c>
      <c r="E62" s="15">
        <v>5</v>
      </c>
      <c r="F62" s="16">
        <v>90226</v>
      </c>
      <c r="G62" s="16">
        <f t="shared" si="0"/>
        <v>482.12266974042961</v>
      </c>
    </row>
    <row r="63" spans="1:7" customFormat="1" ht="14.25" x14ac:dyDescent="0.2">
      <c r="A63" s="15" t="s">
        <v>55</v>
      </c>
      <c r="B63" s="14">
        <v>55922869.370000012</v>
      </c>
      <c r="C63" s="14">
        <v>8122664.0399999991</v>
      </c>
      <c r="D63" s="15">
        <v>1090</v>
      </c>
      <c r="E63" s="15">
        <v>28</v>
      </c>
      <c r="F63" s="16">
        <v>96579</v>
      </c>
      <c r="G63" s="16">
        <f t="shared" si="0"/>
        <v>1128.6097391772539</v>
      </c>
    </row>
    <row r="64" spans="1:7" customFormat="1" ht="14.25" x14ac:dyDescent="0.2">
      <c r="A64" s="15" t="s">
        <v>56</v>
      </c>
      <c r="B64" s="14">
        <v>10286580.539999999</v>
      </c>
      <c r="C64" s="14">
        <v>1366564.7000000002</v>
      </c>
      <c r="D64" s="15">
        <v>188</v>
      </c>
      <c r="E64" s="15">
        <v>7</v>
      </c>
      <c r="F64" s="16">
        <v>25713</v>
      </c>
      <c r="G64" s="16">
        <f t="shared" si="0"/>
        <v>731.14766849453576</v>
      </c>
    </row>
    <row r="65" spans="1:7" customFormat="1" ht="28.5" x14ac:dyDescent="0.2">
      <c r="A65" s="13" t="s">
        <v>57</v>
      </c>
      <c r="B65" s="14">
        <v>17500169.990000002</v>
      </c>
      <c r="C65" s="14">
        <v>2467204.5100000002</v>
      </c>
      <c r="D65" s="15">
        <v>298</v>
      </c>
      <c r="E65" s="15">
        <v>7</v>
      </c>
      <c r="F65" s="16">
        <v>18004</v>
      </c>
      <c r="G65" s="16">
        <f t="shared" si="0"/>
        <v>1655.1877360586536</v>
      </c>
    </row>
    <row r="66" spans="1:7" customFormat="1" ht="28.5" x14ac:dyDescent="0.2">
      <c r="A66" s="13" t="s">
        <v>58</v>
      </c>
      <c r="B66" s="14">
        <v>24599727.159999996</v>
      </c>
      <c r="C66" s="14">
        <v>4954943.4000000004</v>
      </c>
      <c r="D66" s="15">
        <v>337</v>
      </c>
      <c r="E66" s="15">
        <v>5</v>
      </c>
      <c r="F66" s="16">
        <v>97279</v>
      </c>
      <c r="G66" s="16">
        <f t="shared" si="0"/>
        <v>346.42625849361116</v>
      </c>
    </row>
    <row r="67" spans="1:7" customFormat="1" ht="15" x14ac:dyDescent="0.25">
      <c r="A67" s="23" t="s">
        <v>59</v>
      </c>
      <c r="B67" s="14">
        <v>70392463.539999992</v>
      </c>
      <c r="C67" s="14">
        <v>14474361.060000001</v>
      </c>
      <c r="D67" s="15">
        <v>933</v>
      </c>
      <c r="E67" s="15">
        <v>10</v>
      </c>
      <c r="F67" s="16">
        <v>12850</v>
      </c>
      <c r="G67" s="18">
        <f t="shared" si="0"/>
        <v>7260.7003891050581</v>
      </c>
    </row>
    <row r="68" spans="1:7" customFormat="1" ht="14.25" x14ac:dyDescent="0.2">
      <c r="A68" s="15" t="s">
        <v>60</v>
      </c>
      <c r="B68" s="14">
        <v>12361567.6</v>
      </c>
      <c r="C68" s="14">
        <v>1944394.8800000001</v>
      </c>
      <c r="D68" s="15">
        <v>198</v>
      </c>
      <c r="E68" s="15">
        <v>5</v>
      </c>
      <c r="F68" s="16">
        <v>16357</v>
      </c>
      <c r="G68" s="16">
        <f t="shared" si="0"/>
        <v>1210.4909213180902</v>
      </c>
    </row>
    <row r="69" spans="1:7" customFormat="1" ht="14.25" x14ac:dyDescent="0.2">
      <c r="A69" s="15" t="s">
        <v>108</v>
      </c>
      <c r="B69" s="14">
        <v>9799916.1899999958</v>
      </c>
      <c r="C69" s="14">
        <v>1023661.48</v>
      </c>
      <c r="D69" s="15">
        <v>237</v>
      </c>
      <c r="E69" s="15">
        <v>9</v>
      </c>
      <c r="F69" s="16">
        <v>20407</v>
      </c>
      <c r="G69" s="16">
        <f t="shared" ref="G69:G98" si="1">D69/F69*100000</f>
        <v>1161.3661978732789</v>
      </c>
    </row>
    <row r="70" spans="1:7" customFormat="1" ht="14.25" x14ac:dyDescent="0.2">
      <c r="A70" s="15" t="s">
        <v>91</v>
      </c>
      <c r="B70" s="14">
        <v>6052873.1499999994</v>
      </c>
      <c r="C70" s="14">
        <v>589475.02</v>
      </c>
      <c r="D70" s="15">
        <v>143</v>
      </c>
      <c r="E70" s="15">
        <v>7</v>
      </c>
      <c r="F70" s="16">
        <v>12703</v>
      </c>
      <c r="G70" s="16">
        <f t="shared" si="1"/>
        <v>1125.7183342517515</v>
      </c>
    </row>
    <row r="71" spans="1:7" customFormat="1" ht="28.5" x14ac:dyDescent="0.2">
      <c r="A71" s="13" t="s">
        <v>61</v>
      </c>
      <c r="B71" s="14">
        <v>4619817.97</v>
      </c>
      <c r="C71" s="14">
        <v>437478.47</v>
      </c>
      <c r="D71" s="15">
        <v>120</v>
      </c>
      <c r="E71" s="15">
        <v>7</v>
      </c>
      <c r="F71" s="16">
        <v>8910</v>
      </c>
      <c r="G71" s="16">
        <f t="shared" si="1"/>
        <v>1346.8013468013467</v>
      </c>
    </row>
    <row r="72" spans="1:7" customFormat="1" ht="14.25" x14ac:dyDescent="0.2">
      <c r="A72" s="15" t="s">
        <v>62</v>
      </c>
      <c r="B72" s="14">
        <v>107162570.19999999</v>
      </c>
      <c r="C72" s="14">
        <v>21890890.339999996</v>
      </c>
      <c r="D72" s="15">
        <v>1859</v>
      </c>
      <c r="E72" s="15">
        <v>28</v>
      </c>
      <c r="F72" s="16">
        <v>168873</v>
      </c>
      <c r="G72" s="16">
        <f t="shared" si="1"/>
        <v>1100.8272488793355</v>
      </c>
    </row>
    <row r="73" spans="1:7" customFormat="1" ht="14.25" x14ac:dyDescent="0.2">
      <c r="A73" s="15" t="s">
        <v>85</v>
      </c>
      <c r="B73" s="14">
        <v>105169958.42</v>
      </c>
      <c r="C73" s="14">
        <v>21240647.699999999</v>
      </c>
      <c r="D73" s="15">
        <v>1659</v>
      </c>
      <c r="E73" s="15">
        <v>25</v>
      </c>
      <c r="F73" s="16">
        <v>263554</v>
      </c>
      <c r="G73" s="16">
        <f t="shared" si="1"/>
        <v>629.47251796595765</v>
      </c>
    </row>
    <row r="74" spans="1:7" customFormat="1" ht="14.25" x14ac:dyDescent="0.2">
      <c r="A74" s="15" t="s">
        <v>63</v>
      </c>
      <c r="B74" s="14">
        <v>23124933.84</v>
      </c>
      <c r="C74" s="14">
        <v>4695121.04</v>
      </c>
      <c r="D74" s="15">
        <v>317</v>
      </c>
      <c r="E74" s="15">
        <v>6</v>
      </c>
      <c r="F74" s="16">
        <v>43512</v>
      </c>
      <c r="G74" s="16">
        <f t="shared" si="1"/>
        <v>728.53465710608566</v>
      </c>
    </row>
    <row r="75" spans="1:7" customFormat="1" ht="14.25" x14ac:dyDescent="0.2">
      <c r="A75" s="15" t="s">
        <v>64</v>
      </c>
      <c r="B75" s="14">
        <v>8130922.2899999991</v>
      </c>
      <c r="C75" s="14">
        <v>1010939.31</v>
      </c>
      <c r="D75" s="15">
        <v>184</v>
      </c>
      <c r="E75" s="15">
        <v>9</v>
      </c>
      <c r="F75" s="16">
        <v>14361</v>
      </c>
      <c r="G75" s="16">
        <f t="shared" si="1"/>
        <v>1281.2478239676902</v>
      </c>
    </row>
    <row r="76" spans="1:7" customFormat="1" ht="14.25" x14ac:dyDescent="0.2">
      <c r="A76" s="15" t="s">
        <v>94</v>
      </c>
      <c r="B76" s="14">
        <v>103390736.48</v>
      </c>
      <c r="C76" s="14">
        <v>22633107.999999996</v>
      </c>
      <c r="D76" s="15">
        <v>1159</v>
      </c>
      <c r="E76" s="15">
        <v>10</v>
      </c>
      <c r="F76" s="16">
        <v>256729</v>
      </c>
      <c r="G76" s="16">
        <f t="shared" si="1"/>
        <v>451.44880399175787</v>
      </c>
    </row>
    <row r="77" spans="1:7" customFormat="1" ht="14.25" x14ac:dyDescent="0.2">
      <c r="A77" s="15" t="s">
        <v>65</v>
      </c>
      <c r="B77" s="14">
        <v>137258082.30000001</v>
      </c>
      <c r="C77" s="14">
        <v>29823260.07</v>
      </c>
      <c r="D77" s="15">
        <v>2040</v>
      </c>
      <c r="E77" s="15">
        <v>15</v>
      </c>
      <c r="F77" s="16">
        <v>217664</v>
      </c>
      <c r="G77" s="16">
        <f t="shared" si="1"/>
        <v>937.22434578065281</v>
      </c>
    </row>
    <row r="78" spans="1:7" customFormat="1" ht="14.25" x14ac:dyDescent="0.2">
      <c r="A78" s="15" t="s">
        <v>66</v>
      </c>
      <c r="B78" s="14">
        <v>55466660.450000003</v>
      </c>
      <c r="C78" s="14">
        <v>10075869.67</v>
      </c>
      <c r="D78" s="15">
        <v>977</v>
      </c>
      <c r="E78" s="15">
        <v>14</v>
      </c>
      <c r="F78" s="16">
        <v>86762</v>
      </c>
      <c r="G78" s="16">
        <f t="shared" si="1"/>
        <v>1126.0690163896636</v>
      </c>
    </row>
    <row r="79" spans="1:7" customFormat="1" ht="14.25" x14ac:dyDescent="0.2">
      <c r="A79" s="15" t="s">
        <v>67</v>
      </c>
      <c r="B79" s="14">
        <v>36530391.25</v>
      </c>
      <c r="C79" s="14">
        <v>5837424.5300000003</v>
      </c>
      <c r="D79" s="15">
        <v>717</v>
      </c>
      <c r="E79" s="15">
        <v>13</v>
      </c>
      <c r="F79" s="16">
        <v>75276</v>
      </c>
      <c r="G79" s="16">
        <f t="shared" si="1"/>
        <v>952.49481906583765</v>
      </c>
    </row>
    <row r="80" spans="1:7" customFormat="1" ht="14.25" x14ac:dyDescent="0.2">
      <c r="A80" s="15" t="s">
        <v>68</v>
      </c>
      <c r="B80" s="14">
        <v>47897396.580000006</v>
      </c>
      <c r="C80" s="14">
        <v>10166605.99</v>
      </c>
      <c r="D80" s="15">
        <v>630</v>
      </c>
      <c r="E80" s="15">
        <v>8</v>
      </c>
      <c r="F80" s="16">
        <v>63304</v>
      </c>
      <c r="G80" s="16">
        <f t="shared" si="1"/>
        <v>995.19777581195501</v>
      </c>
    </row>
    <row r="81" spans="1:7" customFormat="1" ht="28.5" x14ac:dyDescent="0.2">
      <c r="A81" s="13" t="s">
        <v>86</v>
      </c>
      <c r="B81" s="14">
        <v>59774740.609999999</v>
      </c>
      <c r="C81" s="14">
        <v>11998351.879999999</v>
      </c>
      <c r="D81" s="15">
        <v>1038</v>
      </c>
      <c r="E81" s="15">
        <v>18</v>
      </c>
      <c r="F81" s="16">
        <v>187748</v>
      </c>
      <c r="G81" s="16">
        <f t="shared" si="1"/>
        <v>552.86873894795156</v>
      </c>
    </row>
    <row r="82" spans="1:7" customFormat="1" ht="14.25" x14ac:dyDescent="0.2">
      <c r="A82" s="15" t="s">
        <v>69</v>
      </c>
      <c r="B82" s="14">
        <v>14552236.85</v>
      </c>
      <c r="C82" s="14">
        <v>2234255.0699999998</v>
      </c>
      <c r="D82" s="15">
        <v>251</v>
      </c>
      <c r="E82" s="15">
        <v>7</v>
      </c>
      <c r="F82" s="16">
        <v>23565</v>
      </c>
      <c r="G82" s="16">
        <f t="shared" si="1"/>
        <v>1065.1389772968387</v>
      </c>
    </row>
    <row r="83" spans="1:7" customFormat="1" ht="14.25" x14ac:dyDescent="0.2">
      <c r="A83" s="15" t="s">
        <v>70</v>
      </c>
      <c r="B83" s="14">
        <v>56093417.340000004</v>
      </c>
      <c r="C83" s="14">
        <v>11401802.9</v>
      </c>
      <c r="D83" s="15">
        <v>908</v>
      </c>
      <c r="E83" s="15">
        <v>10</v>
      </c>
      <c r="F83" s="16">
        <v>129123</v>
      </c>
      <c r="G83" s="16">
        <f t="shared" si="1"/>
        <v>703.20547075269315</v>
      </c>
    </row>
    <row r="84" spans="1:7" customFormat="1" ht="14.25" x14ac:dyDescent="0.2">
      <c r="A84" s="15" t="s">
        <v>71</v>
      </c>
      <c r="B84" s="14">
        <v>51128267.310000002</v>
      </c>
      <c r="C84" s="14">
        <v>10352794.41</v>
      </c>
      <c r="D84" s="15">
        <v>747</v>
      </c>
      <c r="E84" s="15">
        <v>6</v>
      </c>
      <c r="F84" s="16">
        <v>76271</v>
      </c>
      <c r="G84" s="16">
        <f t="shared" si="1"/>
        <v>979.40239409474111</v>
      </c>
    </row>
    <row r="85" spans="1:7" customFormat="1" ht="14.25" x14ac:dyDescent="0.2">
      <c r="A85" s="15" t="s">
        <v>72</v>
      </c>
      <c r="B85" s="14">
        <v>77331479.150000006</v>
      </c>
      <c r="C85" s="14">
        <v>12536026.069999998</v>
      </c>
      <c r="D85" s="15">
        <v>1416</v>
      </c>
      <c r="E85" s="15">
        <v>22</v>
      </c>
      <c r="F85" s="16">
        <v>108531</v>
      </c>
      <c r="G85" s="16">
        <f t="shared" si="1"/>
        <v>1304.6963540370955</v>
      </c>
    </row>
    <row r="86" spans="1:7" customFormat="1" ht="14.25" x14ac:dyDescent="0.2">
      <c r="A86" s="15" t="s">
        <v>73</v>
      </c>
      <c r="B86" s="14">
        <v>8853555.6199999992</v>
      </c>
      <c r="C86" s="14">
        <v>1209874.2699999998</v>
      </c>
      <c r="D86" s="15">
        <v>156</v>
      </c>
      <c r="E86" s="15">
        <v>7</v>
      </c>
      <c r="F86" s="16">
        <v>21666</v>
      </c>
      <c r="G86" s="16">
        <f t="shared" si="1"/>
        <v>720.02215452783162</v>
      </c>
    </row>
    <row r="87" spans="1:7" customFormat="1" ht="14.25" x14ac:dyDescent="0.2">
      <c r="A87" s="15" t="s">
        <v>99</v>
      </c>
      <c r="B87" s="14">
        <v>3985479.12</v>
      </c>
      <c r="C87" s="14">
        <v>118830.87</v>
      </c>
      <c r="D87" s="15">
        <v>145</v>
      </c>
      <c r="E87" s="15">
        <v>8</v>
      </c>
      <c r="F87" s="16">
        <v>14891</v>
      </c>
      <c r="G87" s="16">
        <f t="shared" si="1"/>
        <v>973.74252904438924</v>
      </c>
    </row>
    <row r="88" spans="1:7" customFormat="1" ht="14.25" x14ac:dyDescent="0.2">
      <c r="A88" s="15" t="s">
        <v>74</v>
      </c>
      <c r="B88" s="14">
        <v>87714569.38000001</v>
      </c>
      <c r="C88" s="14">
        <v>15864089.810000002</v>
      </c>
      <c r="D88" s="15">
        <v>1484</v>
      </c>
      <c r="E88" s="15">
        <v>22</v>
      </c>
      <c r="F88" s="16">
        <v>230211</v>
      </c>
      <c r="G88" s="16">
        <f t="shared" si="1"/>
        <v>644.62601700179403</v>
      </c>
    </row>
    <row r="89" spans="1:7" customFormat="1" ht="14.25" x14ac:dyDescent="0.2">
      <c r="A89" s="15" t="s">
        <v>75</v>
      </c>
      <c r="B89" s="14">
        <v>23643942.649999999</v>
      </c>
      <c r="C89" s="14">
        <v>4106205.7999999993</v>
      </c>
      <c r="D89" s="15">
        <v>380</v>
      </c>
      <c r="E89" s="15">
        <v>7</v>
      </c>
      <c r="F89" s="16">
        <v>211632</v>
      </c>
      <c r="G89" s="16">
        <f t="shared" si="1"/>
        <v>179.55696681031225</v>
      </c>
    </row>
    <row r="90" spans="1:7" customFormat="1" ht="14.25" x14ac:dyDescent="0.2">
      <c r="A90" s="15" t="s">
        <v>76</v>
      </c>
      <c r="B90" s="14">
        <v>28740985.259999998</v>
      </c>
      <c r="C90" s="14">
        <v>4499109.84</v>
      </c>
      <c r="D90" s="15">
        <v>470</v>
      </c>
      <c r="E90" s="15">
        <v>14</v>
      </c>
      <c r="F90" s="16">
        <v>63070</v>
      </c>
      <c r="G90" s="16">
        <f t="shared" si="1"/>
        <v>745.20374187410812</v>
      </c>
    </row>
    <row r="91" spans="1:7" customFormat="1" ht="14.25" x14ac:dyDescent="0.2">
      <c r="A91" s="15" t="s">
        <v>77</v>
      </c>
      <c r="B91" s="14">
        <v>61565066.810000002</v>
      </c>
      <c r="C91" s="14">
        <v>14085269.049999999</v>
      </c>
      <c r="D91" s="15">
        <v>630</v>
      </c>
      <c r="E91" s="15">
        <v>7</v>
      </c>
      <c r="F91" s="16">
        <v>191876</v>
      </c>
      <c r="G91" s="16">
        <f t="shared" si="1"/>
        <v>328.33705101211194</v>
      </c>
    </row>
    <row r="92" spans="1:7" customFormat="1" ht="14.25" x14ac:dyDescent="0.2">
      <c r="A92" s="15" t="s">
        <v>78</v>
      </c>
      <c r="B92" s="14">
        <v>90669125.430000007</v>
      </c>
      <c r="C92" s="14">
        <v>17975790.920000002</v>
      </c>
      <c r="D92" s="15">
        <v>1666</v>
      </c>
      <c r="E92" s="15">
        <v>15</v>
      </c>
      <c r="F92" s="16">
        <v>97392</v>
      </c>
      <c r="G92" s="16">
        <f t="shared" si="1"/>
        <v>1710.6127813372759</v>
      </c>
    </row>
    <row r="93" spans="1:7" customFormat="1" ht="14.25" x14ac:dyDescent="0.2">
      <c r="A93" s="15" t="s">
        <v>109</v>
      </c>
      <c r="B93" s="14">
        <v>7901496.5299999993</v>
      </c>
      <c r="C93" s="14">
        <v>760789.32000000007</v>
      </c>
      <c r="D93" s="15">
        <v>158</v>
      </c>
      <c r="E93" s="15">
        <v>9</v>
      </c>
      <c r="F93" s="16">
        <v>14229</v>
      </c>
      <c r="G93" s="16">
        <f t="shared" si="1"/>
        <v>1110.408321034507</v>
      </c>
    </row>
    <row r="94" spans="1:7" customFormat="1" ht="14.25" x14ac:dyDescent="0.2">
      <c r="A94" s="15" t="s">
        <v>110</v>
      </c>
      <c r="B94" s="14">
        <v>2272245.81</v>
      </c>
      <c r="C94" s="14">
        <v>75700.12</v>
      </c>
      <c r="D94" s="15">
        <v>96</v>
      </c>
      <c r="E94" s="15">
        <v>10</v>
      </c>
      <c r="F94" s="16">
        <v>9225</v>
      </c>
      <c r="G94" s="16">
        <f t="shared" si="1"/>
        <v>1040.6504065040651</v>
      </c>
    </row>
    <row r="95" spans="1:7" customFormat="1" ht="14.25" x14ac:dyDescent="0.2">
      <c r="A95" s="15" t="s">
        <v>79</v>
      </c>
      <c r="B95" s="14">
        <v>23031261.41</v>
      </c>
      <c r="C95" s="14">
        <v>4886291.18</v>
      </c>
      <c r="D95" s="15">
        <v>362</v>
      </c>
      <c r="E95" s="15">
        <v>7</v>
      </c>
      <c r="F95" s="16">
        <v>68605</v>
      </c>
      <c r="G95" s="16">
        <f t="shared" si="1"/>
        <v>527.65833394067488</v>
      </c>
    </row>
    <row r="96" spans="1:7" customFormat="1" ht="14.25" x14ac:dyDescent="0.2">
      <c r="A96" s="15" t="s">
        <v>80</v>
      </c>
      <c r="B96" s="14">
        <v>15373306.51</v>
      </c>
      <c r="C96" s="14">
        <v>2657737.84</v>
      </c>
      <c r="D96" s="15">
        <v>313</v>
      </c>
      <c r="E96" s="15">
        <v>7</v>
      </c>
      <c r="F96" s="16">
        <v>52709</v>
      </c>
      <c r="G96" s="16">
        <f t="shared" si="1"/>
        <v>593.82648124608693</v>
      </c>
    </row>
    <row r="97" spans="1:7" customFormat="1" ht="14.25" x14ac:dyDescent="0.2">
      <c r="A97" s="15" t="s">
        <v>81</v>
      </c>
      <c r="B97" s="14">
        <v>6416931.2699999996</v>
      </c>
      <c r="C97" s="14">
        <v>650472.37</v>
      </c>
      <c r="D97" s="15">
        <v>182</v>
      </c>
      <c r="E97" s="15">
        <v>5</v>
      </c>
      <c r="F97" s="16">
        <v>53961</v>
      </c>
      <c r="G97" s="16">
        <f t="shared" si="1"/>
        <v>337.28062860213856</v>
      </c>
    </row>
    <row r="98" spans="1:7" customFormat="1" ht="14.25" x14ac:dyDescent="0.2">
      <c r="A98" s="15" t="s">
        <v>82</v>
      </c>
      <c r="B98" s="14">
        <v>131935013.5</v>
      </c>
      <c r="C98" s="14">
        <v>24092254.690000001</v>
      </c>
      <c r="D98" s="15">
        <v>2217</v>
      </c>
      <c r="E98" s="15">
        <v>34</v>
      </c>
      <c r="F98" s="16">
        <v>214564</v>
      </c>
      <c r="G98" s="16">
        <f t="shared" si="1"/>
        <v>1033.2581420928022</v>
      </c>
    </row>
    <row r="99" spans="1:7" ht="16.5" customHeight="1" x14ac:dyDescent="0.2">
      <c r="A99" s="17" t="s">
        <v>95</v>
      </c>
      <c r="B99" s="17">
        <f>SUM(B4:B98)</f>
        <v>4759914610.4700003</v>
      </c>
      <c r="C99" s="17">
        <f>SUM(C4:C98)</f>
        <v>971750368.35999978</v>
      </c>
      <c r="D99" s="17">
        <f>SUM(D4:D98)</f>
        <v>65216</v>
      </c>
      <c r="E99" s="17">
        <f t="shared" ref="E99" si="2">SUM(E4:E98)</f>
        <v>1013</v>
      </c>
      <c r="F99" s="17">
        <f>SUM(F4:F98)</f>
        <v>8060800</v>
      </c>
      <c r="G99" s="17">
        <f>D99/F99*100000</f>
        <v>809.05121079793571</v>
      </c>
    </row>
    <row r="100" spans="1:7" ht="15" x14ac:dyDescent="0.2">
      <c r="G100" s="20">
        <f>SUM(G4:G98)</f>
        <v>101270.91161791557</v>
      </c>
    </row>
    <row r="101" spans="1:7" ht="12.75" x14ac:dyDescent="0.2">
      <c r="G101" s="21">
        <v>95</v>
      </c>
    </row>
    <row r="102" spans="1:7" ht="12.75" x14ac:dyDescent="0.2">
      <c r="F102" s="10"/>
      <c r="G102" s="22">
        <f>G100/G101</f>
        <v>1066.0095959780585</v>
      </c>
    </row>
    <row r="103" spans="1:7" x14ac:dyDescent="0.2">
      <c r="F103" s="33">
        <f>D99</f>
        <v>65216</v>
      </c>
      <c r="G103" s="34"/>
    </row>
    <row r="104" spans="1:7" x14ac:dyDescent="0.2">
      <c r="F104" s="33">
        <f>F99</f>
        <v>8060800</v>
      </c>
      <c r="G104" s="34"/>
    </row>
    <row r="105" spans="1:7" x14ac:dyDescent="0.2">
      <c r="F105" s="34">
        <v>100000</v>
      </c>
      <c r="G105" s="35">
        <f>F103/F104*F105</f>
        <v>809.05121079793571</v>
      </c>
    </row>
  </sheetData>
  <mergeCells count="2">
    <mergeCell ref="A2:G2"/>
    <mergeCell ref="A1:G1"/>
  </mergeCells>
  <conditionalFormatting sqref="E3:G3 B99:G99">
    <cfRule type="cellIs" dxfId="1" priority="3" stopIfTrue="1" operator="lessThan">
      <formula>5</formula>
    </cfRule>
  </conditionalFormatting>
  <printOptions horizontalCentered="1" gridLines="1"/>
  <pageMargins left="0.25" right="0.25" top="0.75" bottom="0.75" header="0.3" footer="0.3"/>
  <pageSetup paperSize="9" scale="68" fitToHeight="0" orientation="portrait" r:id="rId1"/>
  <headerFooter>
    <oddHeader xml:space="preserve">&amp;RPage &amp;P of &amp;N
</oddHeader>
    <oddFooter>&amp;L&amp;GThis work is licenced under the Creative Commons Attribution 4.0 Licence. See http://creativecommons.org/licenses/by/4.0/ for details. We request attribution as '© State of New South Wales 2024.'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C8"/>
  <sheetViews>
    <sheetView showGridLines="0" zoomScaleNormal="100" workbookViewId="0">
      <selection sqref="A1:C1"/>
    </sheetView>
  </sheetViews>
  <sheetFormatPr defaultColWidth="9.33203125" defaultRowHeight="11.25" x14ac:dyDescent="0.2"/>
  <cols>
    <col min="1" max="1" width="35.6640625" style="1" customWidth="1"/>
    <col min="2" max="2" width="35.6640625" style="2" customWidth="1"/>
    <col min="3" max="3" width="72.6640625" style="2" customWidth="1"/>
    <col min="4" max="16384" width="9.33203125" style="1"/>
  </cols>
  <sheetData>
    <row r="1" spans="1:3" customFormat="1" ht="94.5" customHeight="1" x14ac:dyDescent="0.2">
      <c r="A1" s="30"/>
      <c r="B1" s="30"/>
      <c r="C1" s="30"/>
    </row>
    <row r="2" spans="1:3" customFormat="1" ht="60" customHeight="1" x14ac:dyDescent="0.2">
      <c r="A2" s="31" t="s">
        <v>4</v>
      </c>
      <c r="B2" s="3" t="s">
        <v>10</v>
      </c>
      <c r="C2" s="6" t="s">
        <v>5</v>
      </c>
    </row>
    <row r="3" spans="1:3" ht="51" customHeight="1" x14ac:dyDescent="0.2">
      <c r="A3" s="32"/>
      <c r="B3" s="4" t="s">
        <v>1</v>
      </c>
      <c r="C3" s="6" t="s">
        <v>6</v>
      </c>
    </row>
    <row r="4" spans="1:3" ht="56.45" customHeight="1" x14ac:dyDescent="0.2">
      <c r="A4" s="32"/>
      <c r="B4" s="4" t="s">
        <v>2</v>
      </c>
      <c r="C4" s="6" t="s">
        <v>7</v>
      </c>
    </row>
    <row r="5" spans="1:3" ht="38.25" x14ac:dyDescent="0.2">
      <c r="A5" s="32"/>
      <c r="B5" s="5" t="s">
        <v>8</v>
      </c>
      <c r="C5" s="9" t="s">
        <v>100</v>
      </c>
    </row>
    <row r="6" spans="1:3" ht="92.25" customHeight="1" x14ac:dyDescent="0.2">
      <c r="A6" s="32"/>
      <c r="B6" s="5" t="s">
        <v>3</v>
      </c>
      <c r="C6" s="6" t="s">
        <v>9</v>
      </c>
    </row>
    <row r="7" spans="1:3" ht="191.25" x14ac:dyDescent="0.2">
      <c r="A7" s="32"/>
      <c r="B7" s="5" t="s">
        <v>101</v>
      </c>
      <c r="C7" s="6" t="s">
        <v>111</v>
      </c>
    </row>
    <row r="8" spans="1:3" ht="63.75" customHeight="1" x14ac:dyDescent="0.2">
      <c r="A8" s="32"/>
      <c r="B8" s="7" t="s">
        <v>102</v>
      </c>
      <c r="C8" s="6" t="s">
        <v>103</v>
      </c>
    </row>
  </sheetData>
  <mergeCells count="2">
    <mergeCell ref="A1:C1"/>
    <mergeCell ref="A2:A8"/>
  </mergeCells>
  <conditionalFormatting sqref="B6:B8">
    <cfRule type="cellIs" dxfId="0" priority="1" stopIfTrue="1" operator="lessThan">
      <formula>5</formula>
    </cfRule>
  </conditionalFormatting>
  <pageMargins left="0.19685039370078741" right="0.19685039370078741" top="0.39370078740157483" bottom="0.98425196850393704" header="0.19685039370078741" footer="0.39370078740157483"/>
  <pageSetup paperSize="9" scale="99" fitToHeight="0" orientation="portrait" r:id="rId1"/>
  <headerFooter>
    <oddHeader xml:space="preserve">&amp;RPage &amp;P of &amp;N
</oddHeader>
    <oddFooter>&amp;L&amp;GThis work is licenced under the Creative Commons Attribution 4.0 Licence. See http://creativecommons.org/licenses/by/4.0/ for details. We request attribution as '© State of New South Wales (Department of Customer Service) 2020.'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DF14155DE5CE44AB990E8428519EAE" ma:contentTypeVersion="15" ma:contentTypeDescription="Create a new document." ma:contentTypeScope="" ma:versionID="bfa316d9e147ceb8a3ec2e904e7ab91b">
  <xsd:schema xmlns:xsd="http://www.w3.org/2001/XMLSchema" xmlns:xs="http://www.w3.org/2001/XMLSchema" xmlns:p="http://schemas.microsoft.com/office/2006/metadata/properties" xmlns:ns2="f9a9d2ff-f887-4e8d-b08d-1547be5c6127" xmlns:ns3="99cab937-d347-4999-a2e2-1dcfedcf17b4" targetNamespace="http://schemas.microsoft.com/office/2006/metadata/properties" ma:root="true" ma:fieldsID="e69e418feb0e011942a187cf39048602" ns2:_="" ns3:_="">
    <xsd:import namespace="f9a9d2ff-f887-4e8d-b08d-1547be5c6127"/>
    <xsd:import namespace="99cab937-d347-4999-a2e2-1dcfedcf17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9d2ff-f887-4e8d-b08d-1547be5c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cab937-d347-4999-a2e2-1dcfedcf17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c1f1dfe-3bc2-470d-b6de-d91f8c964679}" ma:internalName="TaxCatchAll" ma:showField="CatchAllData" ma:web="99cab937-d347-4999-a2e2-1dcfedcf17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9cab937-d347-4999-a2e2-1dcfedcf17b4" xsi:nil="true"/>
    <lcf76f155ced4ddcb4097134ff3c332f xmlns="f9a9d2ff-f887-4e8d-b08d-1547be5c61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683AE0C-461E-4CE1-B58F-16E5C5D146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9d2ff-f887-4e8d-b08d-1547be5c6127"/>
    <ds:schemaRef ds:uri="99cab937-d347-4999-a2e2-1dcfedcf17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E6F4D6-966F-4171-9026-A5653DF988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0807BC-5268-4094-9DC2-DD7AFCAD604F}">
  <ds:schemaRefs>
    <ds:schemaRef ds:uri="http://schemas.microsoft.com/office/2006/documentManagement/types"/>
    <ds:schemaRef ds:uri="f9a9d2ff-f887-4e8d-b08d-1547be5c6127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99cab937-d347-4999-a2e2-1dcfedcf17b4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Clubs</vt:lpstr>
      <vt:lpstr>Glossary</vt:lpstr>
      <vt:lpstr>Clubs!Print_Area</vt:lpstr>
      <vt:lpstr>Clubs!Print_Titles</vt:lpstr>
      <vt:lpstr>Glossary!Print_Titles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2024-11-28T00:10:07Z</dcterms:created>
  <dcterms:modified xsi:type="dcterms:W3CDTF">2025-09-04T04:05:21Z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0x0101004EDF14155DE5CE44AB990E8428519EAE</vt:lpwstr>
  </property>
</Properties>
</file>